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orp.atssc-scdata.gc.ca\DFS\Secretariat\CITT\Cases\Safeguards\GC-2026-001\Working Files\Research\Questionnaires\1. Final Questionnaires\Final Flooring\"/>
    </mc:Choice>
  </mc:AlternateContent>
  <xr:revisionPtr revIDLastSave="0" documentId="13_ncr:1_{82E9C52B-64EF-4256-8149-1B6863DF4676}" xr6:coauthVersionLast="47" xr6:coauthVersionMax="47" xr10:uidLastSave="{00000000-0000-0000-0000-000000000000}"/>
  <workbookProtection workbookAlgorithmName="SHA-512" workbookHashValue="7NueB2txUbiMnmb644lrHH8/6or3/RaFZ2GqvuuUUuG6lxICPjrvF4iL8BlNHt3hSHBvPmGQsaGrX8Mw4ebiqQ==" workbookSaltValue="C4nJklpu5Lg1h3+EcLcxsQ==" workbookSpinCount="100000" lockStructure="1"/>
  <bookViews>
    <workbookView xWindow="-120" yWindow="-120" windowWidth="29040" windowHeight="15720" tabRatio="907" firstSheet="1" activeTab="1" xr2:uid="{C5891CD3-0E1B-4A35-B74B-8A6F66005F71}"/>
  </bookViews>
  <sheets>
    <sheet name="Variables" sheetId="80" state="hidden" r:id="rId1"/>
    <sheet name="Intro" sheetId="81" r:id="rId2"/>
    <sheet name="Info" sheetId="82" r:id="rId3"/>
    <sheet name="Public" sheetId="83" r:id="rId4"/>
    <sheet name="AddPub" sheetId="84" r:id="rId5"/>
    <sheet name="Pro" sheetId="86" r:id="rId6"/>
    <sheet name="Begin" sheetId="93" state="hidden" r:id="rId7"/>
    <sheet name="Country-Pays 1-5" sheetId="110" r:id="rId8"/>
    <sheet name="Country-Pays 6-10" sheetId="111" r:id="rId9"/>
    <sheet name="Country-Pays 11-15" sheetId="112" r:id="rId10"/>
    <sheet name="Country-Pays 16-20" sheetId="113" r:id="rId11"/>
    <sheet name="Country-Pays 21-25" sheetId="114" r:id="rId12"/>
    <sheet name="End" sheetId="94" state="hidden" r:id="rId13"/>
    <sheet name="Export" sheetId="109" r:id="rId14"/>
    <sheet name="AddPro" sheetId="89" r:id="rId15"/>
    <sheet name="Confirm" sheetId="90" r:id="rId16"/>
    <sheet name="DBFirm" sheetId="115" state="hidden" r:id="rId17"/>
    <sheet name="DBSales" sheetId="116" state="hidden" r:id="rId18"/>
  </sheets>
  <definedNames>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#REF!</definedName>
    <definedName name="ppc">#REF!</definedName>
    <definedName name="_xlnm.Print_Area" localSheetId="14">AddPro!$B$1:$L$62</definedName>
    <definedName name="_xlnm.Print_Area" localSheetId="4">AddPub!$B$1:$L$62</definedName>
    <definedName name="_xlnm.Print_Area" localSheetId="15">Confirm!$B$1:$L$64</definedName>
    <definedName name="_xlnm.Print_Area" localSheetId="9">'Country-Pays 11-15'!$B$1:$L$86</definedName>
    <definedName name="_xlnm.Print_Area" localSheetId="7">'Country-Pays 1-5'!$B$1:$L$86</definedName>
    <definedName name="_xlnm.Print_Area" localSheetId="10">'Country-Pays 16-20'!$B$1:$L$86</definedName>
    <definedName name="_xlnm.Print_Area" localSheetId="11">'Country-Pays 21-25'!$B$1:$L$86</definedName>
    <definedName name="_xlnm.Print_Area" localSheetId="8">'Country-Pays 6-10'!$B$1:$L$86</definedName>
    <definedName name="_xlnm.Print_Area" localSheetId="13">Export!$B$1:$L$26</definedName>
    <definedName name="_xlnm.Print_Area" localSheetId="2">Info!$B$1:$L$46</definedName>
    <definedName name="_xlnm.Print_Area" localSheetId="1">Intro!$B$1:$L$140</definedName>
    <definedName name="_xlnm.Print_Area" localSheetId="5">Pro!$B$1:$L$162</definedName>
    <definedName name="_xlnm.Print_Area" localSheetId="3">Public!$B$1:$L$261</definedName>
    <definedName name="_xlnm.Print_Titles" localSheetId="14">AddPro!$1:$7</definedName>
    <definedName name="_xlnm.Print_Titles" localSheetId="4">AddPub!$1:$7</definedName>
    <definedName name="_xlnm.Print_Titles" localSheetId="15">Confirm!$1:$7</definedName>
    <definedName name="_xlnm.Print_Titles" localSheetId="9">'Country-Pays 11-15'!$1:$7</definedName>
    <definedName name="_xlnm.Print_Titles" localSheetId="7">'Country-Pays 1-5'!$1:$7</definedName>
    <definedName name="_xlnm.Print_Titles" localSheetId="10">'Country-Pays 16-20'!$1:$7</definedName>
    <definedName name="_xlnm.Print_Titles" localSheetId="11">'Country-Pays 21-25'!$1:$7</definedName>
    <definedName name="_xlnm.Print_Titles" localSheetId="8">'Country-Pays 6-10'!$1:$7</definedName>
    <definedName name="_xlnm.Print_Titles" localSheetId="13">Export!$1:$7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8" localSheetId="14">AddPro!#REF!</definedName>
    <definedName name="quest8" localSheetId="4">AddPub!#REF!</definedName>
    <definedName name="quest8" localSheetId="15">Confirm!#REF!</definedName>
    <definedName name="quest8" localSheetId="9">'Country-Pays 11-15'!#REF!</definedName>
    <definedName name="quest8" localSheetId="7">'Country-Pays 1-5'!#REF!</definedName>
    <definedName name="quest8" localSheetId="10">'Country-Pays 16-20'!#REF!</definedName>
    <definedName name="quest8" localSheetId="11">'Country-Pays 21-25'!#REF!</definedName>
    <definedName name="quest8" localSheetId="8">'Country-Pays 6-10'!#REF!</definedName>
    <definedName name="quest8" localSheetId="13">Export!#REF!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5" i="82" l="1"/>
  <c r="O15" i="83"/>
  <c r="G42" i="86" l="1"/>
  <c r="G36" i="86"/>
  <c r="B40" i="86"/>
  <c r="B249" i="83"/>
  <c r="B235" i="83"/>
  <c r="B208" i="83"/>
  <c r="B180" i="83"/>
  <c r="C54" i="116"/>
  <c r="C52" i="116"/>
  <c r="C50" i="116"/>
  <c r="C48" i="116"/>
  <c r="C46" i="116"/>
  <c r="C44" i="116"/>
  <c r="C42" i="116"/>
  <c r="C40" i="116"/>
  <c r="C38" i="116"/>
  <c r="C36" i="116"/>
  <c r="C34" i="116"/>
  <c r="C32" i="116"/>
  <c r="C30" i="116"/>
  <c r="C28" i="116"/>
  <c r="C26" i="116"/>
  <c r="C24" i="116"/>
  <c r="C22" i="116"/>
  <c r="C20" i="116"/>
  <c r="C18" i="116"/>
  <c r="C16" i="116"/>
  <c r="C14" i="116"/>
  <c r="C12" i="116"/>
  <c r="C10" i="116"/>
  <c r="B54" i="116"/>
  <c r="B52" i="116"/>
  <c r="B50" i="116"/>
  <c r="B48" i="116"/>
  <c r="B46" i="116"/>
  <c r="B44" i="116"/>
  <c r="B42" i="116"/>
  <c r="B40" i="116"/>
  <c r="B38" i="116"/>
  <c r="B36" i="116"/>
  <c r="B34" i="116"/>
  <c r="B32" i="116"/>
  <c r="B30" i="116"/>
  <c r="B28" i="116"/>
  <c r="B26" i="116"/>
  <c r="B24" i="116"/>
  <c r="B22" i="116"/>
  <c r="B20" i="116"/>
  <c r="B18" i="116"/>
  <c r="B16" i="116"/>
  <c r="B14" i="116"/>
  <c r="B12" i="116"/>
  <c r="B10" i="116"/>
  <c r="A54" i="116"/>
  <c r="A52" i="116"/>
  <c r="A50" i="116"/>
  <c r="A48" i="116"/>
  <c r="A46" i="116"/>
  <c r="A44" i="116"/>
  <c r="A42" i="116"/>
  <c r="A40" i="116"/>
  <c r="A38" i="116"/>
  <c r="A36" i="116"/>
  <c r="A34" i="116"/>
  <c r="A32" i="116"/>
  <c r="A30" i="116"/>
  <c r="A28" i="116"/>
  <c r="A26" i="116"/>
  <c r="A24" i="116"/>
  <c r="A22" i="116"/>
  <c r="A20" i="116"/>
  <c r="A18" i="116"/>
  <c r="A13" i="116"/>
  <c r="A12" i="116"/>
  <c r="A11" i="116"/>
  <c r="A10" i="116"/>
  <c r="C8" i="116"/>
  <c r="B8" i="116"/>
  <c r="A8" i="116"/>
  <c r="D30" i="115"/>
  <c r="D29" i="115"/>
  <c r="D28" i="115"/>
  <c r="D27" i="115"/>
  <c r="D26" i="115"/>
  <c r="D25" i="115"/>
  <c r="D24" i="115"/>
  <c r="D23" i="115"/>
  <c r="D22" i="115"/>
  <c r="D21" i="115"/>
  <c r="D20" i="115"/>
  <c r="D19" i="115"/>
  <c r="D18" i="115"/>
  <c r="D17" i="115"/>
  <c r="D16" i="115"/>
  <c r="D15" i="115"/>
  <c r="D14" i="115"/>
  <c r="D13" i="115"/>
  <c r="D12" i="115"/>
  <c r="D11" i="115"/>
  <c r="D10" i="115"/>
  <c r="D9" i="115"/>
  <c r="D8" i="115"/>
  <c r="D7" i="115"/>
  <c r="D6" i="115"/>
  <c r="I25" i="109" l="1"/>
  <c r="H25" i="109"/>
  <c r="G25" i="109"/>
  <c r="H85" i="114"/>
  <c r="G85" i="114"/>
  <c r="I81" i="114"/>
  <c r="H81" i="114"/>
  <c r="G81" i="114"/>
  <c r="I72" i="114"/>
  <c r="H72" i="114"/>
  <c r="G72" i="114"/>
  <c r="I68" i="114"/>
  <c r="H68" i="114"/>
  <c r="G68" i="114"/>
  <c r="I59" i="114"/>
  <c r="H59" i="114"/>
  <c r="G59" i="114"/>
  <c r="I55" i="114"/>
  <c r="H55" i="114"/>
  <c r="G55" i="114"/>
  <c r="I46" i="114"/>
  <c r="H46" i="114"/>
  <c r="G46" i="114"/>
  <c r="I42" i="114"/>
  <c r="H42" i="114"/>
  <c r="G42" i="114"/>
  <c r="I33" i="114"/>
  <c r="H33" i="114"/>
  <c r="G33" i="114"/>
  <c r="I29" i="114"/>
  <c r="H29" i="114"/>
  <c r="G29" i="114"/>
  <c r="I85" i="113"/>
  <c r="H85" i="113"/>
  <c r="G85" i="113"/>
  <c r="I81" i="113"/>
  <c r="H81" i="113"/>
  <c r="G81" i="113"/>
  <c r="I72" i="113"/>
  <c r="H72" i="113"/>
  <c r="G72" i="113"/>
  <c r="I68" i="113"/>
  <c r="H68" i="113"/>
  <c r="G68" i="113"/>
  <c r="I59" i="113"/>
  <c r="H59" i="113"/>
  <c r="G59" i="113"/>
  <c r="I55" i="113"/>
  <c r="H55" i="113"/>
  <c r="G55" i="113"/>
  <c r="I46" i="113"/>
  <c r="H46" i="113"/>
  <c r="G46" i="113"/>
  <c r="I42" i="113"/>
  <c r="H42" i="113"/>
  <c r="G42" i="113"/>
  <c r="I33" i="113"/>
  <c r="H33" i="113"/>
  <c r="G33" i="113"/>
  <c r="I29" i="113"/>
  <c r="H29" i="113"/>
  <c r="G29" i="113"/>
  <c r="I85" i="112"/>
  <c r="H85" i="112"/>
  <c r="G85" i="112"/>
  <c r="I81" i="112"/>
  <c r="H81" i="112"/>
  <c r="G81" i="112"/>
  <c r="I72" i="112"/>
  <c r="H72" i="112"/>
  <c r="G72" i="112"/>
  <c r="I68" i="112"/>
  <c r="H68" i="112"/>
  <c r="G68" i="112"/>
  <c r="I59" i="112"/>
  <c r="H59" i="112"/>
  <c r="G59" i="112"/>
  <c r="I55" i="112"/>
  <c r="H55" i="112"/>
  <c r="G55" i="112"/>
  <c r="I46" i="112"/>
  <c r="H46" i="112"/>
  <c r="G46" i="112"/>
  <c r="I42" i="112"/>
  <c r="H42" i="112"/>
  <c r="G42" i="112"/>
  <c r="I33" i="112"/>
  <c r="H33" i="112"/>
  <c r="G33" i="112"/>
  <c r="I29" i="112"/>
  <c r="H29" i="112"/>
  <c r="G29" i="112"/>
  <c r="I85" i="111"/>
  <c r="H85" i="111"/>
  <c r="G85" i="111"/>
  <c r="I81" i="111"/>
  <c r="H81" i="111"/>
  <c r="G81" i="111"/>
  <c r="I72" i="111"/>
  <c r="H72" i="111"/>
  <c r="G72" i="111"/>
  <c r="I68" i="111"/>
  <c r="H68" i="111"/>
  <c r="G68" i="111"/>
  <c r="I59" i="111"/>
  <c r="H59" i="111"/>
  <c r="G59" i="111"/>
  <c r="I55" i="111"/>
  <c r="H55" i="111"/>
  <c r="G55" i="111"/>
  <c r="I46" i="111"/>
  <c r="H46" i="111"/>
  <c r="G46" i="111"/>
  <c r="I42" i="111"/>
  <c r="H42" i="111"/>
  <c r="G42" i="111"/>
  <c r="I33" i="111"/>
  <c r="H33" i="111"/>
  <c r="G33" i="111"/>
  <c r="I29" i="111"/>
  <c r="H29" i="111"/>
  <c r="G29" i="111"/>
  <c r="I85" i="110"/>
  <c r="H85" i="110"/>
  <c r="G85" i="110"/>
  <c r="I81" i="110"/>
  <c r="G81" i="110"/>
  <c r="I72" i="110"/>
  <c r="H72" i="110"/>
  <c r="G72" i="110"/>
  <c r="I68" i="110"/>
  <c r="H68" i="110"/>
  <c r="G68" i="110"/>
  <c r="I59" i="110"/>
  <c r="H59" i="110"/>
  <c r="G59" i="110"/>
  <c r="H55" i="110"/>
  <c r="G55" i="110"/>
  <c r="I46" i="110"/>
  <c r="H46" i="110"/>
  <c r="G46" i="110"/>
  <c r="I42" i="110"/>
  <c r="H42" i="110"/>
  <c r="G42" i="110"/>
  <c r="I33" i="110"/>
  <c r="H33" i="110"/>
  <c r="G33" i="110"/>
  <c r="I29" i="110"/>
  <c r="H29" i="110"/>
  <c r="G29" i="110"/>
  <c r="I86" i="86"/>
  <c r="H86" i="86"/>
  <c r="G86" i="86"/>
  <c r="F86" i="86"/>
  <c r="B49" i="86" l="1"/>
  <c r="B48" i="86"/>
  <c r="B47" i="86"/>
  <c r="B46" i="86"/>
  <c r="B45" i="86"/>
  <c r="B44" i="86"/>
  <c r="B39" i="86"/>
  <c r="B38" i="86"/>
  <c r="B37" i="86"/>
  <c r="B35" i="86"/>
  <c r="H42" i="86"/>
  <c r="I42" i="86" s="1"/>
  <c r="H36" i="86"/>
  <c r="I36" i="86" s="1"/>
  <c r="B70" i="83"/>
  <c r="B83" i="114"/>
  <c r="B70" i="114"/>
  <c r="B57" i="114"/>
  <c r="B44" i="114"/>
  <c r="B31" i="114"/>
  <c r="B83" i="113"/>
  <c r="B70" i="113"/>
  <c r="B57" i="113"/>
  <c r="B44" i="113"/>
  <c r="B40" i="113"/>
  <c r="B31" i="113"/>
  <c r="B83" i="112"/>
  <c r="B70" i="112"/>
  <c r="B57" i="112"/>
  <c r="B44" i="112"/>
  <c r="B31" i="112"/>
  <c r="B83" i="111"/>
  <c r="B70" i="111"/>
  <c r="B57" i="111"/>
  <c r="B44" i="111"/>
  <c r="B31" i="111"/>
  <c r="B83" i="110"/>
  <c r="B70" i="110"/>
  <c r="B44" i="110"/>
  <c r="B31" i="110"/>
  <c r="B57" i="110"/>
  <c r="B19" i="113"/>
  <c r="B16" i="109"/>
  <c r="B18" i="114"/>
  <c r="B18" i="113"/>
  <c r="B18" i="112"/>
  <c r="B18" i="111"/>
  <c r="B18" i="110"/>
  <c r="B17" i="86"/>
  <c r="C2" i="80"/>
  <c r="J61" i="116"/>
  <c r="I61" i="116"/>
  <c r="H61" i="116"/>
  <c r="G61" i="116"/>
  <c r="F61" i="116"/>
  <c r="E61" i="116"/>
  <c r="H59" i="116"/>
  <c r="E59" i="116"/>
  <c r="A61" i="116"/>
  <c r="L55" i="116" l="1"/>
  <c r="K55" i="116"/>
  <c r="L54" i="116"/>
  <c r="K54" i="116"/>
  <c r="L53" i="116"/>
  <c r="K53" i="116"/>
  <c r="L52" i="116"/>
  <c r="K52" i="116"/>
  <c r="L51" i="116"/>
  <c r="K51" i="116"/>
  <c r="L50" i="116"/>
  <c r="K50" i="116"/>
  <c r="L49" i="116"/>
  <c r="K49" i="116"/>
  <c r="L48" i="116"/>
  <c r="K48" i="116"/>
  <c r="L47" i="116"/>
  <c r="K47" i="116"/>
  <c r="L46" i="116"/>
  <c r="K46" i="116"/>
  <c r="L45" i="116"/>
  <c r="K45" i="116"/>
  <c r="L44" i="116"/>
  <c r="K44" i="116"/>
  <c r="L43" i="116"/>
  <c r="K43" i="116"/>
  <c r="L42" i="116"/>
  <c r="K42" i="116"/>
  <c r="L41" i="116"/>
  <c r="K41" i="116"/>
  <c r="L40" i="116"/>
  <c r="K40" i="116"/>
  <c r="L39" i="116"/>
  <c r="K39" i="116"/>
  <c r="L38" i="116"/>
  <c r="K38" i="116"/>
  <c r="L37" i="116"/>
  <c r="K37" i="116"/>
  <c r="L36" i="116"/>
  <c r="K36" i="116"/>
  <c r="L35" i="116"/>
  <c r="K35" i="116"/>
  <c r="L34" i="116"/>
  <c r="K34" i="116"/>
  <c r="L33" i="116"/>
  <c r="K33" i="116"/>
  <c r="L32" i="116"/>
  <c r="K32" i="116"/>
  <c r="L31" i="116"/>
  <c r="K31" i="116"/>
  <c r="L30" i="116"/>
  <c r="K30" i="116"/>
  <c r="L29" i="116"/>
  <c r="K29" i="116"/>
  <c r="L28" i="116"/>
  <c r="K28" i="116"/>
  <c r="L27" i="116"/>
  <c r="K27" i="116"/>
  <c r="L26" i="116"/>
  <c r="K26" i="116"/>
  <c r="L25" i="116"/>
  <c r="K25" i="116"/>
  <c r="L24" i="116"/>
  <c r="K24" i="116"/>
  <c r="L23" i="116"/>
  <c r="K23" i="116"/>
  <c r="L22" i="116"/>
  <c r="K22" i="116"/>
  <c r="L21" i="116"/>
  <c r="K21" i="116"/>
  <c r="L20" i="116"/>
  <c r="K20" i="116"/>
  <c r="L19" i="116"/>
  <c r="K19" i="116"/>
  <c r="L18" i="116"/>
  <c r="K18" i="116"/>
  <c r="L17" i="116"/>
  <c r="K17" i="116"/>
  <c r="L16" i="116"/>
  <c r="K16" i="116"/>
  <c r="L15" i="116"/>
  <c r="K15" i="116"/>
  <c r="L14" i="116"/>
  <c r="K14" i="116"/>
  <c r="L13" i="116"/>
  <c r="K13" i="116"/>
  <c r="L12" i="116"/>
  <c r="K12" i="116"/>
  <c r="L11" i="116"/>
  <c r="K11" i="116"/>
  <c r="L10" i="116"/>
  <c r="K10" i="116"/>
  <c r="L9" i="116"/>
  <c r="K9" i="116"/>
  <c r="L8" i="116"/>
  <c r="K8" i="116"/>
  <c r="L7" i="116"/>
  <c r="K7" i="116"/>
  <c r="L6" i="116"/>
  <c r="K6" i="116"/>
  <c r="I55" i="116"/>
  <c r="H55" i="116"/>
  <c r="I54" i="116"/>
  <c r="H54" i="116"/>
  <c r="I53" i="116"/>
  <c r="H53" i="116"/>
  <c r="I52" i="116"/>
  <c r="H52" i="116"/>
  <c r="I51" i="116"/>
  <c r="H51" i="116"/>
  <c r="I50" i="116"/>
  <c r="H50" i="116"/>
  <c r="I49" i="116"/>
  <c r="H49" i="116"/>
  <c r="I48" i="116"/>
  <c r="H48" i="116"/>
  <c r="I47" i="116"/>
  <c r="H47" i="116"/>
  <c r="I46" i="116"/>
  <c r="H46" i="116"/>
  <c r="I45" i="116"/>
  <c r="H45" i="116"/>
  <c r="I44" i="116"/>
  <c r="H44" i="116"/>
  <c r="I43" i="116"/>
  <c r="H43" i="116"/>
  <c r="I42" i="116"/>
  <c r="H42" i="116"/>
  <c r="I41" i="116"/>
  <c r="H41" i="116"/>
  <c r="I40" i="116"/>
  <c r="H40" i="116"/>
  <c r="I39" i="116"/>
  <c r="H39" i="116"/>
  <c r="I38" i="116"/>
  <c r="H38" i="116"/>
  <c r="I37" i="116"/>
  <c r="H37" i="116"/>
  <c r="I36" i="116"/>
  <c r="H36" i="116"/>
  <c r="I35" i="116"/>
  <c r="H35" i="116"/>
  <c r="I34" i="116"/>
  <c r="H34" i="116"/>
  <c r="I33" i="116"/>
  <c r="H33" i="116"/>
  <c r="I32" i="116"/>
  <c r="H32" i="116"/>
  <c r="I31" i="116"/>
  <c r="H31" i="116"/>
  <c r="I30" i="116"/>
  <c r="H30" i="116"/>
  <c r="I29" i="116"/>
  <c r="H29" i="116"/>
  <c r="I28" i="116"/>
  <c r="H28" i="116"/>
  <c r="I27" i="116"/>
  <c r="H27" i="116"/>
  <c r="I26" i="116"/>
  <c r="H26" i="116"/>
  <c r="I25" i="116"/>
  <c r="H25" i="116"/>
  <c r="I24" i="116"/>
  <c r="H24" i="116"/>
  <c r="I23" i="116"/>
  <c r="H23" i="116"/>
  <c r="I22" i="116"/>
  <c r="H22" i="116"/>
  <c r="I21" i="116"/>
  <c r="H21" i="116"/>
  <c r="I20" i="116"/>
  <c r="H20" i="116"/>
  <c r="I19" i="116"/>
  <c r="H19" i="116"/>
  <c r="I18" i="116"/>
  <c r="H18" i="116"/>
  <c r="I17" i="116"/>
  <c r="H17" i="116"/>
  <c r="I16" i="116"/>
  <c r="H16" i="116"/>
  <c r="I15" i="116"/>
  <c r="H15" i="116"/>
  <c r="I14" i="116"/>
  <c r="H14" i="116"/>
  <c r="I13" i="116"/>
  <c r="H13" i="116"/>
  <c r="I12" i="116"/>
  <c r="H12" i="116"/>
  <c r="I11" i="116"/>
  <c r="H11" i="116"/>
  <c r="I10" i="116"/>
  <c r="H10" i="116"/>
  <c r="I9" i="116"/>
  <c r="H9" i="116"/>
  <c r="I8" i="116"/>
  <c r="H8" i="116"/>
  <c r="I7" i="116"/>
  <c r="H7" i="116"/>
  <c r="I6" i="116"/>
  <c r="H6" i="116"/>
  <c r="J55" i="116"/>
  <c r="G55" i="116"/>
  <c r="J54" i="116"/>
  <c r="G54" i="116"/>
  <c r="J53" i="116"/>
  <c r="G53" i="116"/>
  <c r="J52" i="116"/>
  <c r="G52" i="116"/>
  <c r="J51" i="116"/>
  <c r="G51" i="116"/>
  <c r="J50" i="116"/>
  <c r="G50" i="116"/>
  <c r="J49" i="116"/>
  <c r="G49" i="116"/>
  <c r="J48" i="116"/>
  <c r="G48" i="116"/>
  <c r="J47" i="116"/>
  <c r="G47" i="116"/>
  <c r="J46" i="116"/>
  <c r="G46" i="116"/>
  <c r="J45" i="116"/>
  <c r="G45" i="116"/>
  <c r="J44" i="116"/>
  <c r="G44" i="116"/>
  <c r="J43" i="116"/>
  <c r="G43" i="116"/>
  <c r="J42" i="116"/>
  <c r="G42" i="116"/>
  <c r="J41" i="116"/>
  <c r="G41" i="116"/>
  <c r="J40" i="116"/>
  <c r="G40" i="116"/>
  <c r="J39" i="116"/>
  <c r="G39" i="116"/>
  <c r="J38" i="116"/>
  <c r="G38" i="116"/>
  <c r="J37" i="116"/>
  <c r="G37" i="116"/>
  <c r="J36" i="116"/>
  <c r="G36" i="116"/>
  <c r="J35" i="116"/>
  <c r="G35" i="116"/>
  <c r="J34" i="116"/>
  <c r="G34" i="116"/>
  <c r="J33" i="116"/>
  <c r="G33" i="116"/>
  <c r="J32" i="116"/>
  <c r="G32" i="116"/>
  <c r="J31" i="116"/>
  <c r="G31" i="116"/>
  <c r="J30" i="116"/>
  <c r="G30" i="116"/>
  <c r="J29" i="116"/>
  <c r="G29" i="116"/>
  <c r="J28" i="116"/>
  <c r="G28" i="116"/>
  <c r="J27" i="116"/>
  <c r="G27" i="116"/>
  <c r="J26" i="116"/>
  <c r="G26" i="116"/>
  <c r="J25" i="116"/>
  <c r="J24" i="116"/>
  <c r="J23" i="116"/>
  <c r="J22" i="116"/>
  <c r="J21" i="116"/>
  <c r="J20" i="116"/>
  <c r="J19" i="116"/>
  <c r="J18" i="116"/>
  <c r="J17" i="116"/>
  <c r="J16" i="116"/>
  <c r="G25" i="116"/>
  <c r="G24" i="116"/>
  <c r="G23" i="116"/>
  <c r="G22" i="116"/>
  <c r="G21" i="116"/>
  <c r="G20" i="116"/>
  <c r="G19" i="116"/>
  <c r="G18" i="116"/>
  <c r="G17" i="116"/>
  <c r="G16" i="116"/>
  <c r="J15" i="116"/>
  <c r="J14" i="116"/>
  <c r="J13" i="116"/>
  <c r="J12" i="116"/>
  <c r="J11" i="116"/>
  <c r="J10" i="116"/>
  <c r="J9" i="116"/>
  <c r="J8" i="116"/>
  <c r="G15" i="116"/>
  <c r="G14" i="116"/>
  <c r="G13" i="116"/>
  <c r="G12" i="116"/>
  <c r="G11" i="116"/>
  <c r="G10" i="116"/>
  <c r="G9" i="116"/>
  <c r="G8" i="116"/>
  <c r="J7" i="116"/>
  <c r="J6" i="116"/>
  <c r="G7" i="116"/>
  <c r="G6" i="116"/>
  <c r="B7" i="116"/>
  <c r="B9" i="116" s="1"/>
  <c r="B11" i="116" s="1"/>
  <c r="B13" i="116" s="1"/>
  <c r="B15" i="116" s="1"/>
  <c r="B17" i="116" s="1"/>
  <c r="B19" i="116" s="1"/>
  <c r="B21" i="116" s="1"/>
  <c r="B23" i="116" s="1"/>
  <c r="B25" i="116" s="1"/>
  <c r="B27" i="116" s="1"/>
  <c r="B29" i="116" s="1"/>
  <c r="B31" i="116" s="1"/>
  <c r="B33" i="116" s="1"/>
  <c r="B35" i="116" s="1"/>
  <c r="B37" i="116" s="1"/>
  <c r="B39" i="116" s="1"/>
  <c r="B41" i="116" s="1"/>
  <c r="B43" i="116" s="1"/>
  <c r="B45" i="116" s="1"/>
  <c r="B47" i="116" s="1"/>
  <c r="B49" i="116" s="1"/>
  <c r="B51" i="116" s="1"/>
  <c r="B53" i="116" s="1"/>
  <c r="B55" i="116" s="1"/>
  <c r="D54" i="116"/>
  <c r="D55" i="116" s="1"/>
  <c r="D52" i="116"/>
  <c r="D53" i="116" s="1"/>
  <c r="D50" i="116"/>
  <c r="D51" i="116" s="1"/>
  <c r="D48" i="116"/>
  <c r="D49" i="116" s="1"/>
  <c r="D46" i="116"/>
  <c r="D47" i="116" s="1"/>
  <c r="D44" i="116"/>
  <c r="D45" i="116" s="1"/>
  <c r="D42" i="116"/>
  <c r="D43" i="116" s="1"/>
  <c r="D40" i="116"/>
  <c r="D41" i="116" s="1"/>
  <c r="D38" i="116"/>
  <c r="D39" i="116" s="1"/>
  <c r="D36" i="116"/>
  <c r="D37" i="116" s="1"/>
  <c r="D34" i="116"/>
  <c r="D35" i="116" s="1"/>
  <c r="D32" i="116"/>
  <c r="D33" i="116" s="1"/>
  <c r="D30" i="116"/>
  <c r="D31" i="116" s="1"/>
  <c r="D28" i="116"/>
  <c r="D29" i="116" s="1"/>
  <c r="D26" i="116"/>
  <c r="D27" i="116" s="1"/>
  <c r="D24" i="116"/>
  <c r="D25" i="116" s="1"/>
  <c r="D22" i="116"/>
  <c r="D23" i="116" s="1"/>
  <c r="D20" i="116"/>
  <c r="D21" i="116" s="1"/>
  <c r="D18" i="116"/>
  <c r="D19" i="116" s="1"/>
  <c r="D16" i="116"/>
  <c r="D17" i="116" s="1"/>
  <c r="D14" i="116"/>
  <c r="D15" i="116" s="1"/>
  <c r="D12" i="116"/>
  <c r="D13" i="116" s="1"/>
  <c r="D10" i="116"/>
  <c r="D11" i="116" s="1"/>
  <c r="D8" i="116"/>
  <c r="D9" i="116" s="1"/>
  <c r="D6" i="116"/>
  <c r="D7" i="116" s="1"/>
  <c r="A6" i="116"/>
  <c r="A7" i="116" s="1"/>
  <c r="A9" i="116" s="1"/>
  <c r="C6" i="116"/>
  <c r="C7" i="116" s="1"/>
  <c r="C9" i="116" s="1"/>
  <c r="C11" i="116" s="1"/>
  <c r="C13" i="116" s="1"/>
  <c r="C15" i="116" s="1"/>
  <c r="C17" i="116" s="1"/>
  <c r="C19" i="116" s="1"/>
  <c r="C21" i="116" s="1"/>
  <c r="C23" i="116" s="1"/>
  <c r="C25" i="116" s="1"/>
  <c r="C27" i="116" s="1"/>
  <c r="C29" i="116" s="1"/>
  <c r="C31" i="116" s="1"/>
  <c r="C33" i="116" s="1"/>
  <c r="C35" i="116" s="1"/>
  <c r="C37" i="116" s="1"/>
  <c r="C39" i="116" s="1"/>
  <c r="C41" i="116" s="1"/>
  <c r="C43" i="116" s="1"/>
  <c r="C45" i="116" s="1"/>
  <c r="C47" i="116" s="1"/>
  <c r="C49" i="116" s="1"/>
  <c r="C51" i="116" s="1"/>
  <c r="C53" i="116" s="1"/>
  <c r="C55" i="116" s="1"/>
  <c r="E6" i="115"/>
  <c r="E7" i="115" l="1"/>
  <c r="E8" i="115" s="1"/>
  <c r="E9" i="115" s="1"/>
  <c r="E10" i="115" s="1"/>
  <c r="E11" i="115" s="1"/>
  <c r="E12" i="115" s="1"/>
  <c r="E13" i="115" s="1"/>
  <c r="E14" i="115" s="1"/>
  <c r="E15" i="115" s="1"/>
  <c r="E16" i="115" s="1"/>
  <c r="E17" i="115" s="1"/>
  <c r="E18" i="115" s="1"/>
  <c r="E19" i="115" s="1"/>
  <c r="E20" i="115" s="1"/>
  <c r="E21" i="115" s="1"/>
  <c r="E22" i="115" s="1"/>
  <c r="E23" i="115" s="1"/>
  <c r="E24" i="115" s="1"/>
  <c r="E25" i="115" s="1"/>
  <c r="E26" i="115" s="1"/>
  <c r="E27" i="115" s="1"/>
  <c r="E28" i="115" s="1"/>
  <c r="E29" i="115" s="1"/>
  <c r="E30" i="115" s="1"/>
  <c r="E31" i="115" s="1"/>
  <c r="E32" i="115" s="1"/>
  <c r="A6" i="115"/>
  <c r="A7" i="115" s="1"/>
  <c r="A8" i="115" s="1"/>
  <c r="A9" i="115" s="1"/>
  <c r="A10" i="115" s="1"/>
  <c r="A11" i="115" s="1"/>
  <c r="A12" i="115" s="1"/>
  <c r="A13" i="115" s="1"/>
  <c r="A14" i="115" s="1"/>
  <c r="A15" i="115" s="1"/>
  <c r="A16" i="115" s="1"/>
  <c r="A17" i="115" s="1"/>
  <c r="A18" i="115" s="1"/>
  <c r="A19" i="115" s="1"/>
  <c r="A20" i="115" s="1"/>
  <c r="A21" i="115" s="1"/>
  <c r="A22" i="115" s="1"/>
  <c r="A23" i="115" s="1"/>
  <c r="A24" i="115" s="1"/>
  <c r="A25" i="115" s="1"/>
  <c r="A26" i="115" s="1"/>
  <c r="A27" i="115" s="1"/>
  <c r="A28" i="115" s="1"/>
  <c r="A29" i="115" s="1"/>
  <c r="A30" i="115" s="1"/>
  <c r="A31" i="115" s="1"/>
  <c r="A32" i="115" s="1"/>
  <c r="B131" i="86" l="1"/>
  <c r="F60" i="90" l="1"/>
  <c r="H30" i="115" s="1"/>
  <c r="G60" i="90"/>
  <c r="I30" i="115" s="1"/>
  <c r="F59" i="90"/>
  <c r="H29" i="115" s="1"/>
  <c r="G59" i="90"/>
  <c r="I29" i="115" s="1"/>
  <c r="F58" i="90"/>
  <c r="H28" i="115" s="1"/>
  <c r="G58" i="90"/>
  <c r="I28" i="115" s="1"/>
  <c r="E60" i="90"/>
  <c r="G30" i="115" s="1"/>
  <c r="E59" i="90"/>
  <c r="G29" i="115" s="1"/>
  <c r="E58" i="90"/>
  <c r="G28" i="115" s="1"/>
  <c r="F57" i="90"/>
  <c r="H27" i="115" s="1"/>
  <c r="G57" i="90"/>
  <c r="I27" i="115" s="1"/>
  <c r="E57" i="90"/>
  <c r="G27" i="115" s="1"/>
  <c r="F56" i="90"/>
  <c r="H26" i="115" s="1"/>
  <c r="G56" i="90"/>
  <c r="I26" i="115" s="1"/>
  <c r="E56" i="90"/>
  <c r="G26" i="115" s="1"/>
  <c r="F55" i="90"/>
  <c r="H25" i="115" s="1"/>
  <c r="G55" i="90"/>
  <c r="I25" i="115" s="1"/>
  <c r="E55" i="90"/>
  <c r="G25" i="115" s="1"/>
  <c r="F54" i="90"/>
  <c r="H24" i="115" s="1"/>
  <c r="G54" i="90"/>
  <c r="I24" i="115" s="1"/>
  <c r="E54" i="90"/>
  <c r="G24" i="115" s="1"/>
  <c r="F53" i="90"/>
  <c r="H23" i="115" s="1"/>
  <c r="G53" i="90"/>
  <c r="I23" i="115" s="1"/>
  <c r="E53" i="90"/>
  <c r="G23" i="115" s="1"/>
  <c r="F52" i="90"/>
  <c r="H22" i="115" s="1"/>
  <c r="G52" i="90"/>
  <c r="I22" i="115" s="1"/>
  <c r="E52" i="90"/>
  <c r="G22" i="115" s="1"/>
  <c r="F51" i="90"/>
  <c r="H21" i="115" s="1"/>
  <c r="G51" i="90"/>
  <c r="I21" i="115" s="1"/>
  <c r="E51" i="90"/>
  <c r="G21" i="115" s="1"/>
  <c r="F50" i="90"/>
  <c r="H20" i="115" s="1"/>
  <c r="G50" i="90"/>
  <c r="I20" i="115" s="1"/>
  <c r="E50" i="90"/>
  <c r="G20" i="115" s="1"/>
  <c r="F49" i="90"/>
  <c r="H19" i="115" s="1"/>
  <c r="G49" i="90"/>
  <c r="I19" i="115" s="1"/>
  <c r="E49" i="90"/>
  <c r="G19" i="115" s="1"/>
  <c r="F48" i="90"/>
  <c r="H18" i="115" s="1"/>
  <c r="G48" i="90"/>
  <c r="I18" i="115" s="1"/>
  <c r="E48" i="90"/>
  <c r="G18" i="115" s="1"/>
  <c r="F47" i="90"/>
  <c r="H17" i="115" s="1"/>
  <c r="G47" i="90"/>
  <c r="I17" i="115" s="1"/>
  <c r="E47" i="90"/>
  <c r="G17" i="115" s="1"/>
  <c r="F46" i="90"/>
  <c r="H16" i="115" s="1"/>
  <c r="G46" i="90"/>
  <c r="I16" i="115" s="1"/>
  <c r="E46" i="90"/>
  <c r="G16" i="115" s="1"/>
  <c r="F45" i="90"/>
  <c r="H15" i="115" s="1"/>
  <c r="G45" i="90"/>
  <c r="I15" i="115" s="1"/>
  <c r="F44" i="90"/>
  <c r="H14" i="115" s="1"/>
  <c r="G44" i="90"/>
  <c r="I14" i="115" s="1"/>
  <c r="E45" i="90"/>
  <c r="G15" i="115" s="1"/>
  <c r="E44" i="90"/>
  <c r="G14" i="115" s="1"/>
  <c r="F43" i="90"/>
  <c r="H13" i="115" s="1"/>
  <c r="G43" i="90"/>
  <c r="I13" i="115" s="1"/>
  <c r="E43" i="90"/>
  <c r="G13" i="115" s="1"/>
  <c r="F42" i="90"/>
  <c r="H12" i="115" s="1"/>
  <c r="G42" i="90"/>
  <c r="I12" i="115" s="1"/>
  <c r="E42" i="90"/>
  <c r="G12" i="115" s="1"/>
  <c r="F41" i="90"/>
  <c r="H11" i="115" s="1"/>
  <c r="G41" i="90"/>
  <c r="I11" i="115" s="1"/>
  <c r="E41" i="90"/>
  <c r="G11" i="115" s="1"/>
  <c r="F40" i="90"/>
  <c r="H10" i="115" s="1"/>
  <c r="G40" i="90"/>
  <c r="I10" i="115" s="1"/>
  <c r="E40" i="90"/>
  <c r="G10" i="115" s="1"/>
  <c r="F39" i="90"/>
  <c r="H9" i="115" s="1"/>
  <c r="G39" i="90"/>
  <c r="I9" i="115" s="1"/>
  <c r="E39" i="90"/>
  <c r="G9" i="115" s="1"/>
  <c r="C60" i="90" l="1"/>
  <c r="C59" i="90"/>
  <c r="C58" i="90"/>
  <c r="C57" i="90"/>
  <c r="C56" i="90"/>
  <c r="C55" i="90"/>
  <c r="C54" i="90"/>
  <c r="C53" i="90"/>
  <c r="C52" i="90"/>
  <c r="C51" i="90"/>
  <c r="C50" i="90"/>
  <c r="C49" i="90"/>
  <c r="C48" i="90"/>
  <c r="C47" i="90"/>
  <c r="C46" i="90"/>
  <c r="C45" i="90"/>
  <c r="C44" i="90"/>
  <c r="C43" i="90"/>
  <c r="C42" i="90"/>
  <c r="C41" i="90"/>
  <c r="C40" i="90"/>
  <c r="C36" i="90"/>
  <c r="E6" i="94"/>
  <c r="D6" i="94"/>
  <c r="E5" i="94"/>
  <c r="D5" i="94"/>
  <c r="E4" i="94"/>
  <c r="D4" i="94"/>
  <c r="E3" i="94"/>
  <c r="D3" i="94"/>
  <c r="C6" i="94"/>
  <c r="C5" i="94"/>
  <c r="C4" i="94"/>
  <c r="C3" i="94"/>
  <c r="I85" i="114" l="1"/>
  <c r="D84" i="114"/>
  <c r="P83" i="114"/>
  <c r="O83" i="114"/>
  <c r="B82" i="114"/>
  <c r="D81" i="114"/>
  <c r="D85" i="114" s="1"/>
  <c r="D80" i="114"/>
  <c r="D79" i="114"/>
  <c r="D83" i="114" s="1"/>
  <c r="B79" i="114"/>
  <c r="B78" i="114"/>
  <c r="G77" i="114"/>
  <c r="H77" i="114" s="1"/>
  <c r="I77" i="114" s="1"/>
  <c r="B75" i="114"/>
  <c r="B74" i="114"/>
  <c r="D71" i="114"/>
  <c r="P70" i="114"/>
  <c r="O70" i="114"/>
  <c r="B69" i="114"/>
  <c r="D68" i="114"/>
  <c r="D72" i="114" s="1"/>
  <c r="D67" i="114"/>
  <c r="D66" i="114"/>
  <c r="D70" i="114" s="1"/>
  <c r="B66" i="114"/>
  <c r="B65" i="114"/>
  <c r="G64" i="114"/>
  <c r="H64" i="114" s="1"/>
  <c r="I64" i="114" s="1"/>
  <c r="B62" i="114"/>
  <c r="B61" i="114"/>
  <c r="D58" i="114"/>
  <c r="P57" i="114"/>
  <c r="O57" i="114"/>
  <c r="B56" i="114"/>
  <c r="D55" i="114"/>
  <c r="D59" i="114" s="1"/>
  <c r="D54" i="114"/>
  <c r="D53" i="114"/>
  <c r="D57" i="114" s="1"/>
  <c r="B53" i="114"/>
  <c r="B52" i="114"/>
  <c r="G51" i="114"/>
  <c r="H51" i="114" s="1"/>
  <c r="I51" i="114" s="1"/>
  <c r="B49" i="114"/>
  <c r="B48" i="114"/>
  <c r="D45" i="114"/>
  <c r="P44" i="114"/>
  <c r="O44" i="114"/>
  <c r="B43" i="114"/>
  <c r="D42" i="114"/>
  <c r="D46" i="114" s="1"/>
  <c r="D41" i="114"/>
  <c r="D40" i="114"/>
  <c r="D44" i="114" s="1"/>
  <c r="B40" i="114"/>
  <c r="B39" i="114"/>
  <c r="G38" i="114"/>
  <c r="H38" i="114" s="1"/>
  <c r="I38" i="114" s="1"/>
  <c r="B36" i="114"/>
  <c r="B35" i="114"/>
  <c r="D32" i="114"/>
  <c r="P31" i="114"/>
  <c r="O31" i="114"/>
  <c r="B30" i="114"/>
  <c r="D29" i="114"/>
  <c r="D33" i="114" s="1"/>
  <c r="D28" i="114"/>
  <c r="D27" i="114"/>
  <c r="D31" i="114" s="1"/>
  <c r="B27" i="114"/>
  <c r="B26" i="114"/>
  <c r="G25" i="114"/>
  <c r="H25" i="114" s="1"/>
  <c r="I25" i="114" s="1"/>
  <c r="B23" i="114"/>
  <c r="B22" i="114"/>
  <c r="B21" i="114"/>
  <c r="B19" i="114"/>
  <c r="B17" i="114"/>
  <c r="D84" i="113"/>
  <c r="P83" i="113"/>
  <c r="O83" i="113"/>
  <c r="B82" i="113"/>
  <c r="D81" i="113"/>
  <c r="D85" i="113" s="1"/>
  <c r="D80" i="113"/>
  <c r="D79" i="113"/>
  <c r="D83" i="113" s="1"/>
  <c r="B79" i="113"/>
  <c r="B78" i="113"/>
  <c r="G77" i="113"/>
  <c r="H77" i="113" s="1"/>
  <c r="I77" i="113" s="1"/>
  <c r="B75" i="113"/>
  <c r="B74" i="113"/>
  <c r="D71" i="113"/>
  <c r="P70" i="113"/>
  <c r="O70" i="113"/>
  <c r="B69" i="113"/>
  <c r="D68" i="113"/>
  <c r="D72" i="113" s="1"/>
  <c r="D67" i="113"/>
  <c r="D66" i="113"/>
  <c r="D70" i="113" s="1"/>
  <c r="B66" i="113"/>
  <c r="B65" i="113"/>
  <c r="G64" i="113"/>
  <c r="H64" i="113" s="1"/>
  <c r="I64" i="113" s="1"/>
  <c r="B62" i="113"/>
  <c r="B61" i="113"/>
  <c r="D58" i="113"/>
  <c r="P57" i="113"/>
  <c r="O57" i="113"/>
  <c r="B56" i="113"/>
  <c r="D55" i="113"/>
  <c r="D59" i="113" s="1"/>
  <c r="D54" i="113"/>
  <c r="D53" i="113"/>
  <c r="D57" i="113" s="1"/>
  <c r="B53" i="113"/>
  <c r="B52" i="113"/>
  <c r="G51" i="113"/>
  <c r="H51" i="113" s="1"/>
  <c r="I51" i="113" s="1"/>
  <c r="B49" i="113"/>
  <c r="B48" i="113"/>
  <c r="D45" i="113"/>
  <c r="P44" i="113"/>
  <c r="O44" i="113"/>
  <c r="B43" i="113"/>
  <c r="D42" i="113"/>
  <c r="D46" i="113" s="1"/>
  <c r="D41" i="113"/>
  <c r="D40" i="113"/>
  <c r="D44" i="113" s="1"/>
  <c r="B39" i="113"/>
  <c r="G38" i="113"/>
  <c r="H38" i="113" s="1"/>
  <c r="I38" i="113" s="1"/>
  <c r="B36" i="113"/>
  <c r="B35" i="113"/>
  <c r="D32" i="113"/>
  <c r="P31" i="113"/>
  <c r="O31" i="113"/>
  <c r="B30" i="113"/>
  <c r="D29" i="113"/>
  <c r="D33" i="113" s="1"/>
  <c r="D28" i="113"/>
  <c r="D27" i="113"/>
  <c r="D31" i="113" s="1"/>
  <c r="B27" i="113"/>
  <c r="B26" i="113"/>
  <c r="G25" i="113"/>
  <c r="H25" i="113" s="1"/>
  <c r="I25" i="113" s="1"/>
  <c r="B23" i="113"/>
  <c r="B22" i="113"/>
  <c r="B21" i="113"/>
  <c r="B17" i="113"/>
  <c r="D84" i="112"/>
  <c r="P83" i="112"/>
  <c r="O83" i="112"/>
  <c r="B82" i="112"/>
  <c r="D81" i="112"/>
  <c r="D85" i="112" s="1"/>
  <c r="D80" i="112"/>
  <c r="D79" i="112"/>
  <c r="D83" i="112" s="1"/>
  <c r="B79" i="112"/>
  <c r="B78" i="112"/>
  <c r="G77" i="112"/>
  <c r="H77" i="112" s="1"/>
  <c r="I77" i="112" s="1"/>
  <c r="B75" i="112"/>
  <c r="B74" i="112"/>
  <c r="D71" i="112"/>
  <c r="P70" i="112"/>
  <c r="O70" i="112"/>
  <c r="B69" i="112"/>
  <c r="D68" i="112"/>
  <c r="D72" i="112" s="1"/>
  <c r="D67" i="112"/>
  <c r="D66" i="112"/>
  <c r="D70" i="112" s="1"/>
  <c r="B66" i="112"/>
  <c r="B65" i="112"/>
  <c r="G64" i="112"/>
  <c r="H64" i="112" s="1"/>
  <c r="I64" i="112" s="1"/>
  <c r="B62" i="112"/>
  <c r="B61" i="112"/>
  <c r="D58" i="112"/>
  <c r="P57" i="112"/>
  <c r="O57" i="112"/>
  <c r="B56" i="112"/>
  <c r="D55" i="112"/>
  <c r="D59" i="112" s="1"/>
  <c r="D54" i="112"/>
  <c r="D53" i="112"/>
  <c r="D57" i="112" s="1"/>
  <c r="B53" i="112"/>
  <c r="B52" i="112"/>
  <c r="G51" i="112"/>
  <c r="H51" i="112" s="1"/>
  <c r="I51" i="112" s="1"/>
  <c r="B49" i="112"/>
  <c r="B48" i="112"/>
  <c r="D45" i="112"/>
  <c r="P44" i="112"/>
  <c r="O44" i="112"/>
  <c r="B43" i="112"/>
  <c r="D42" i="112"/>
  <c r="D46" i="112" s="1"/>
  <c r="D41" i="112"/>
  <c r="D40" i="112"/>
  <c r="D44" i="112" s="1"/>
  <c r="B40" i="112"/>
  <c r="B39" i="112"/>
  <c r="G38" i="112"/>
  <c r="H38" i="112" s="1"/>
  <c r="I38" i="112" s="1"/>
  <c r="B36" i="112"/>
  <c r="B35" i="112"/>
  <c r="D32" i="112"/>
  <c r="P31" i="112"/>
  <c r="O31" i="112"/>
  <c r="B30" i="112"/>
  <c r="D29" i="112"/>
  <c r="D33" i="112" s="1"/>
  <c r="D28" i="112"/>
  <c r="D27" i="112"/>
  <c r="D31" i="112" s="1"/>
  <c r="B27" i="112"/>
  <c r="B26" i="112"/>
  <c r="G25" i="112"/>
  <c r="H25" i="112" s="1"/>
  <c r="I25" i="112" s="1"/>
  <c r="B23" i="112"/>
  <c r="B22" i="112"/>
  <c r="B21" i="112"/>
  <c r="B19" i="112"/>
  <c r="B17" i="112"/>
  <c r="D84" i="111"/>
  <c r="P83" i="111"/>
  <c r="O83" i="111"/>
  <c r="B82" i="111"/>
  <c r="D81" i="111"/>
  <c r="D85" i="111" s="1"/>
  <c r="D80" i="111"/>
  <c r="D79" i="111"/>
  <c r="D83" i="111" s="1"/>
  <c r="B79" i="111"/>
  <c r="B78" i="111"/>
  <c r="G77" i="111"/>
  <c r="H77" i="111" s="1"/>
  <c r="I77" i="111" s="1"/>
  <c r="B75" i="111"/>
  <c r="B74" i="111"/>
  <c r="D71" i="111"/>
  <c r="P70" i="111"/>
  <c r="O70" i="111"/>
  <c r="B69" i="111"/>
  <c r="D68" i="111"/>
  <c r="D72" i="111" s="1"/>
  <c r="D67" i="111"/>
  <c r="D66" i="111"/>
  <c r="D70" i="111" s="1"/>
  <c r="B66" i="111"/>
  <c r="B65" i="111"/>
  <c r="G64" i="111"/>
  <c r="H64" i="111" s="1"/>
  <c r="I64" i="111" s="1"/>
  <c r="B62" i="111"/>
  <c r="B61" i="111"/>
  <c r="D58" i="111"/>
  <c r="P57" i="111"/>
  <c r="O57" i="111"/>
  <c r="B56" i="111"/>
  <c r="D55" i="111"/>
  <c r="D59" i="111" s="1"/>
  <c r="D54" i="111"/>
  <c r="D53" i="111"/>
  <c r="D57" i="111" s="1"/>
  <c r="B53" i="111"/>
  <c r="B52" i="111"/>
  <c r="G51" i="111"/>
  <c r="H51" i="111" s="1"/>
  <c r="I51" i="111" s="1"/>
  <c r="B49" i="111"/>
  <c r="B48" i="111"/>
  <c r="D45" i="111"/>
  <c r="P44" i="111"/>
  <c r="O44" i="111"/>
  <c r="B43" i="111"/>
  <c r="D42" i="111"/>
  <c r="D46" i="111" s="1"/>
  <c r="D41" i="111"/>
  <c r="D40" i="111"/>
  <c r="D44" i="111" s="1"/>
  <c r="B40" i="111"/>
  <c r="B39" i="111"/>
  <c r="G38" i="111"/>
  <c r="H38" i="111" s="1"/>
  <c r="I38" i="111" s="1"/>
  <c r="B36" i="111"/>
  <c r="B35" i="111"/>
  <c r="D32" i="111"/>
  <c r="P31" i="111"/>
  <c r="O31" i="111"/>
  <c r="B30" i="111"/>
  <c r="D29" i="111"/>
  <c r="D33" i="111" s="1"/>
  <c r="D28" i="111"/>
  <c r="D27" i="111"/>
  <c r="D31" i="111" s="1"/>
  <c r="B27" i="111"/>
  <c r="B26" i="111"/>
  <c r="G25" i="111"/>
  <c r="H25" i="111" s="1"/>
  <c r="I25" i="111" s="1"/>
  <c r="B23" i="111"/>
  <c r="B22" i="111"/>
  <c r="B21" i="111"/>
  <c r="B19" i="111"/>
  <c r="B17" i="111"/>
  <c r="J135" i="86" l="1"/>
  <c r="C135" i="86"/>
  <c r="B150" i="86"/>
  <c r="B137" i="81" l="1"/>
  <c r="B35" i="90" l="1"/>
  <c r="C39" i="90" l="1"/>
  <c r="C38" i="90"/>
  <c r="C37" i="90"/>
  <c r="C2" i="94"/>
  <c r="E62" i="90" s="1"/>
  <c r="G31" i="115" s="1"/>
  <c r="D2" i="94"/>
  <c r="F62" i="90" s="1"/>
  <c r="H31" i="115" s="1"/>
  <c r="E2" i="94"/>
  <c r="G62" i="90" s="1"/>
  <c r="I31" i="115" s="1"/>
  <c r="B65" i="110"/>
  <c r="P83" i="110"/>
  <c r="O83" i="110"/>
  <c r="P70" i="110"/>
  <c r="O70" i="110"/>
  <c r="P57" i="110"/>
  <c r="O57" i="110"/>
  <c r="P44" i="110"/>
  <c r="P31" i="110"/>
  <c r="O44" i="110"/>
  <c r="G38" i="110"/>
  <c r="O31" i="110"/>
  <c r="B79" i="110"/>
  <c r="B78" i="110"/>
  <c r="G77" i="110"/>
  <c r="B75" i="110"/>
  <c r="B74" i="110"/>
  <c r="G64" i="110"/>
  <c r="B62" i="110"/>
  <c r="B61" i="110"/>
  <c r="B53" i="110"/>
  <c r="B52" i="110"/>
  <c r="G51" i="110"/>
  <c r="B49" i="110"/>
  <c r="B48" i="110"/>
  <c r="B40" i="110"/>
  <c r="B39" i="110"/>
  <c r="B36" i="110"/>
  <c r="B17" i="110"/>
  <c r="B19" i="110"/>
  <c r="B26" i="110"/>
  <c r="G25" i="110"/>
  <c r="B22" i="110"/>
  <c r="B35" i="110"/>
  <c r="B66" i="110"/>
  <c r="B30" i="110"/>
  <c r="B43" i="110"/>
  <c r="B56" i="110"/>
  <c r="B69" i="110"/>
  <c r="B82" i="110"/>
  <c r="D84" i="110"/>
  <c r="D71" i="110"/>
  <c r="D58" i="110"/>
  <c r="D45" i="110"/>
  <c r="D81" i="110"/>
  <c r="D85" i="110" s="1"/>
  <c r="D80" i="110"/>
  <c r="D79" i="110"/>
  <c r="D83" i="110" s="1"/>
  <c r="D68" i="110"/>
  <c r="D72" i="110" s="1"/>
  <c r="D67" i="110"/>
  <c r="D66" i="110"/>
  <c r="D70" i="110" s="1"/>
  <c r="D55" i="110"/>
  <c r="D59" i="110" s="1"/>
  <c r="D54" i="110"/>
  <c r="D53" i="110"/>
  <c r="D57" i="110" s="1"/>
  <c r="D42" i="110"/>
  <c r="D46" i="110" s="1"/>
  <c r="D41" i="110"/>
  <c r="D40" i="110"/>
  <c r="D44" i="110" s="1"/>
  <c r="D32" i="110"/>
  <c r="D29" i="110"/>
  <c r="D28" i="110"/>
  <c r="D27" i="110"/>
  <c r="B27" i="110" l="1"/>
  <c r="B23" i="110"/>
  <c r="B21" i="110"/>
  <c r="G38" i="90"/>
  <c r="I8" i="115" s="1"/>
  <c r="F38" i="90"/>
  <c r="H8" i="115" s="1"/>
  <c r="E38" i="90"/>
  <c r="G8" i="115" s="1"/>
  <c r="G37" i="90" l="1"/>
  <c r="I7" i="115" s="1"/>
  <c r="F37" i="90"/>
  <c r="H7" i="115" s="1"/>
  <c r="E37" i="90"/>
  <c r="G7" i="115" s="1"/>
  <c r="G36" i="90"/>
  <c r="I6" i="115" s="1"/>
  <c r="F36" i="90"/>
  <c r="H6" i="115" s="1"/>
  <c r="E36" i="90"/>
  <c r="G6" i="115" s="1"/>
  <c r="D79" i="80"/>
  <c r="H81" i="110" l="1"/>
  <c r="H77" i="110"/>
  <c r="I77" i="110" s="1"/>
  <c r="H64" i="110"/>
  <c r="I64" i="110" s="1"/>
  <c r="I55" i="110"/>
  <c r="H51" i="110"/>
  <c r="I51" i="110" s="1"/>
  <c r="H38" i="110"/>
  <c r="I38" i="110" s="1"/>
  <c r="D33" i="110"/>
  <c r="D31" i="110"/>
  <c r="H25" i="110"/>
  <c r="I25" i="110" s="1"/>
  <c r="B62" i="90" l="1"/>
  <c r="F63" i="90" l="1"/>
  <c r="H32" i="115" s="1"/>
  <c r="G63" i="90"/>
  <c r="I32" i="115" s="1"/>
  <c r="E63" i="90"/>
  <c r="G32" i="115" s="1"/>
  <c r="B24" i="109"/>
  <c r="B25" i="109"/>
  <c r="B23" i="109"/>
  <c r="B22" i="109"/>
  <c r="B63" i="90" s="1"/>
  <c r="G21" i="109"/>
  <c r="H21" i="109" s="1"/>
  <c r="I21" i="109" s="1"/>
  <c r="B19" i="109"/>
  <c r="B17" i="109"/>
  <c r="O118" i="86" l="1"/>
  <c r="B118" i="86" s="1"/>
  <c r="P118" i="86"/>
  <c r="P67" i="86"/>
  <c r="O67" i="86"/>
  <c r="B65" i="86"/>
  <c r="E63" i="86"/>
  <c r="F63" i="86" s="1"/>
  <c r="G63" i="86" s="1"/>
  <c r="B60" i="86"/>
  <c r="B84" i="83"/>
  <c r="O125" i="83" l="1"/>
  <c r="P125" i="83"/>
  <c r="D81" i="80" l="1"/>
  <c r="D82" i="80"/>
  <c r="D83" i="80"/>
  <c r="D84" i="80"/>
  <c r="D85" i="80"/>
  <c r="D86" i="80"/>
  <c r="D87" i="80"/>
  <c r="D88" i="80"/>
  <c r="D89" i="80"/>
  <c r="D90" i="80"/>
  <c r="D91" i="80"/>
  <c r="D92" i="80"/>
  <c r="D93" i="80"/>
  <c r="D94" i="80"/>
  <c r="D95" i="80"/>
  <c r="D96" i="80"/>
  <c r="D97" i="80"/>
  <c r="D98" i="80"/>
  <c r="D99" i="80"/>
  <c r="D100" i="80"/>
  <c r="D101" i="80"/>
  <c r="D102" i="80"/>
  <c r="D103" i="80"/>
  <c r="D104" i="80"/>
  <c r="D105" i="80"/>
  <c r="D106" i="80"/>
  <c r="D107" i="80"/>
  <c r="D108" i="80"/>
  <c r="D109" i="80"/>
  <c r="D110" i="80"/>
  <c r="D111" i="80"/>
  <c r="D112" i="80"/>
  <c r="D113" i="80"/>
  <c r="D114" i="80"/>
  <c r="D115" i="80"/>
  <c r="D116" i="80"/>
  <c r="D117" i="80"/>
  <c r="D118" i="80"/>
  <c r="D119" i="80"/>
  <c r="D120" i="80"/>
  <c r="D121" i="80"/>
  <c r="D122" i="80"/>
  <c r="D123" i="80"/>
  <c r="D124" i="80"/>
  <c r="D125" i="80"/>
  <c r="D126" i="80"/>
  <c r="D127" i="80"/>
  <c r="D128" i="80"/>
  <c r="D129" i="80"/>
  <c r="D130" i="80"/>
  <c r="D131" i="80"/>
  <c r="D132" i="80"/>
  <c r="D133" i="80"/>
  <c r="D134" i="80"/>
  <c r="D135" i="80"/>
  <c r="D136" i="80"/>
  <c r="D137" i="80"/>
  <c r="D138" i="80"/>
  <c r="D139" i="80"/>
  <c r="D140" i="80"/>
  <c r="D141" i="80"/>
  <c r="D142" i="80"/>
  <c r="D143" i="80"/>
  <c r="D144" i="80"/>
  <c r="D145" i="80"/>
  <c r="D146" i="80"/>
  <c r="D147" i="80"/>
  <c r="D148" i="80"/>
  <c r="D149" i="80"/>
  <c r="D150" i="80"/>
  <c r="D151" i="80"/>
  <c r="D152" i="80"/>
  <c r="D153" i="80"/>
  <c r="D154" i="80"/>
  <c r="D155" i="80"/>
  <c r="D156" i="80"/>
  <c r="D157" i="80"/>
  <c r="D158" i="80"/>
  <c r="D159" i="80"/>
  <c r="D160" i="80"/>
  <c r="D161" i="80"/>
  <c r="D162" i="80"/>
  <c r="D163" i="80"/>
  <c r="D164" i="80"/>
  <c r="D165" i="80"/>
  <c r="D166" i="80"/>
  <c r="D167" i="80"/>
  <c r="D168" i="80"/>
  <c r="D169" i="80"/>
  <c r="D170" i="80"/>
  <c r="D171" i="80"/>
  <c r="D172" i="80"/>
  <c r="D173" i="80"/>
  <c r="D174" i="80"/>
  <c r="D175" i="80"/>
  <c r="D176" i="80"/>
  <c r="D177" i="80"/>
  <c r="D178" i="80"/>
  <c r="D179" i="80"/>
  <c r="D180" i="80"/>
  <c r="D181" i="80"/>
  <c r="D182" i="80"/>
  <c r="D183" i="80"/>
  <c r="D184" i="80"/>
  <c r="D185" i="80"/>
  <c r="D186" i="80"/>
  <c r="D187" i="80"/>
  <c r="D188" i="80"/>
  <c r="D189" i="80"/>
  <c r="D190" i="80"/>
  <c r="D191" i="80"/>
  <c r="D192" i="80"/>
  <c r="D193" i="80"/>
  <c r="D194" i="80"/>
  <c r="D195" i="80"/>
  <c r="D196" i="80"/>
  <c r="D197" i="80"/>
  <c r="D198" i="80"/>
  <c r="D199" i="80"/>
  <c r="D200" i="80"/>
  <c r="D201" i="80"/>
  <c r="D202" i="80"/>
  <c r="D203" i="80"/>
  <c r="D204" i="80"/>
  <c r="D205" i="80"/>
  <c r="D206" i="80"/>
  <c r="D207" i="80"/>
  <c r="D208" i="80"/>
  <c r="D209" i="80"/>
  <c r="D210" i="80"/>
  <c r="D211" i="80"/>
  <c r="D212" i="80"/>
  <c r="D213" i="80"/>
  <c r="D214" i="80"/>
  <c r="D215" i="80"/>
  <c r="D216" i="80"/>
  <c r="D217" i="80"/>
  <c r="D218" i="80"/>
  <c r="D219" i="80"/>
  <c r="D220" i="80"/>
  <c r="D221" i="80"/>
  <c r="D222" i="80"/>
  <c r="D223" i="80"/>
  <c r="D224" i="80"/>
  <c r="D225" i="80"/>
  <c r="D226" i="80"/>
  <c r="D227" i="80"/>
  <c r="D228" i="80"/>
  <c r="D229" i="80"/>
  <c r="D230" i="80"/>
  <c r="D231" i="80"/>
  <c r="D232" i="80"/>
  <c r="D233" i="80"/>
  <c r="D234" i="80"/>
  <c r="D235" i="80"/>
  <c r="D236" i="80"/>
  <c r="D237" i="80"/>
  <c r="D238" i="80"/>
  <c r="D239" i="80"/>
  <c r="D240" i="80"/>
  <c r="D241" i="80"/>
  <c r="D242" i="80"/>
  <c r="D243" i="80"/>
  <c r="D244" i="80"/>
  <c r="D245" i="80"/>
  <c r="D246" i="80"/>
  <c r="D247" i="80"/>
  <c r="D248" i="80"/>
  <c r="D249" i="80"/>
  <c r="D250" i="80"/>
  <c r="D251" i="80"/>
  <c r="D252" i="80"/>
  <c r="D253" i="80"/>
  <c r="D254" i="80"/>
  <c r="D255" i="80"/>
  <c r="D256" i="80"/>
  <c r="D257" i="80"/>
  <c r="D258" i="80"/>
  <c r="D259" i="80"/>
  <c r="D260" i="80"/>
  <c r="D261" i="80"/>
  <c r="D262" i="80"/>
  <c r="D263" i="80"/>
  <c r="D264" i="80"/>
  <c r="D265" i="80"/>
  <c r="D266" i="80"/>
  <c r="D267" i="80"/>
  <c r="D268" i="80"/>
  <c r="D269" i="80"/>
  <c r="D270" i="80"/>
  <c r="D271" i="80"/>
  <c r="D272" i="80"/>
  <c r="D273" i="80"/>
  <c r="D274" i="80"/>
  <c r="D275" i="80"/>
  <c r="D276" i="80"/>
  <c r="D277" i="80"/>
  <c r="D278" i="80"/>
  <c r="D279" i="80"/>
  <c r="D280" i="80"/>
  <c r="D281" i="80"/>
  <c r="D282" i="80"/>
  <c r="D283" i="80"/>
  <c r="D284" i="80"/>
  <c r="D285" i="80"/>
  <c r="D286" i="80"/>
  <c r="D287" i="80"/>
  <c r="D288" i="80"/>
  <c r="D289" i="80"/>
  <c r="D290" i="80"/>
  <c r="D291" i="80"/>
  <c r="D292" i="80"/>
  <c r="D293" i="80"/>
  <c r="D294" i="80"/>
  <c r="D295" i="80"/>
  <c r="D296" i="80"/>
  <c r="D297" i="80"/>
  <c r="D298" i="80"/>
  <c r="D299" i="80"/>
  <c r="D300" i="80"/>
  <c r="D301" i="80"/>
  <c r="D302" i="80"/>
  <c r="D303" i="80"/>
  <c r="D304" i="80"/>
  <c r="D305" i="80"/>
  <c r="D306" i="80"/>
  <c r="D307" i="80"/>
  <c r="D308" i="80"/>
  <c r="D309" i="80"/>
  <c r="D310" i="80"/>
  <c r="D311" i="80"/>
  <c r="D312" i="80"/>
  <c r="D313" i="80"/>
  <c r="D314" i="80"/>
  <c r="D315" i="80"/>
  <c r="D316" i="80"/>
  <c r="D317" i="80"/>
  <c r="D318" i="80"/>
  <c r="D319" i="80"/>
  <c r="D320" i="80"/>
  <c r="D321" i="80"/>
  <c r="D322" i="80"/>
  <c r="D323" i="80"/>
  <c r="D324" i="80"/>
  <c r="D325" i="80"/>
  <c r="D326" i="80"/>
  <c r="D327" i="80"/>
  <c r="D80" i="80"/>
  <c r="F81" i="86"/>
  <c r="B84" i="86"/>
  <c r="D84" i="86"/>
  <c r="D86" i="86"/>
  <c r="G82" i="86"/>
  <c r="H82" i="86" s="1"/>
  <c r="I82" i="86" s="1"/>
  <c r="B80" i="86"/>
  <c r="F82" i="86" l="1"/>
  <c r="P104" i="86" l="1"/>
  <c r="P90" i="86"/>
  <c r="O104" i="86"/>
  <c r="B104" i="86" s="1"/>
  <c r="O90" i="86"/>
  <c r="B90" i="86" s="1"/>
  <c r="B29" i="82" l="1"/>
  <c r="B13" i="90" l="1"/>
  <c r="O60" i="81"/>
  <c r="P60" i="81"/>
  <c r="P59" i="81"/>
  <c r="O59" i="81"/>
  <c r="O151" i="83"/>
  <c r="O138" i="83"/>
  <c r="B21" i="83"/>
  <c r="B19" i="83"/>
  <c r="B18" i="83"/>
  <c r="B17" i="83"/>
  <c r="J11" i="90"/>
  <c r="P151" i="83" l="1"/>
  <c r="D70" i="80" l="1"/>
  <c r="D69" i="80"/>
  <c r="D68" i="80"/>
  <c r="P55" i="83"/>
  <c r="D33" i="82"/>
  <c r="B33" i="82"/>
  <c r="D12" i="89" l="1"/>
  <c r="E12" i="89"/>
  <c r="D12" i="84"/>
  <c r="E12" i="84"/>
  <c r="P98" i="83"/>
  <c r="P194" i="83" l="1"/>
  <c r="P8" i="83"/>
  <c r="O8" i="83" l="1"/>
  <c r="P138" i="83" l="1"/>
  <c r="B41" i="80" l="1"/>
  <c r="B42" i="80" s="1"/>
  <c r="J17" i="80"/>
  <c r="K17" i="80" s="1"/>
  <c r="J16" i="80"/>
  <c r="K16" i="80" s="1"/>
  <c r="J15" i="80"/>
  <c r="K15" i="80" s="1"/>
  <c r="J18" i="80"/>
  <c r="K18" i="80" s="1"/>
  <c r="J19" i="80"/>
  <c r="K19" i="80" s="1"/>
  <c r="J20" i="80"/>
  <c r="K20" i="80" s="1"/>
  <c r="J21" i="80"/>
  <c r="K21" i="80" s="1"/>
  <c r="J22" i="80"/>
  <c r="K22" i="80" s="1"/>
  <c r="J23" i="80"/>
  <c r="K23" i="80" s="1"/>
  <c r="J24" i="80"/>
  <c r="K24" i="80" s="1"/>
  <c r="J25" i="80"/>
  <c r="K25" i="80" s="1"/>
  <c r="J14" i="80"/>
  <c r="K14" i="80" s="1"/>
  <c r="B43" i="80"/>
  <c r="B18" i="90"/>
  <c r="E59" i="81"/>
  <c r="B6" i="82"/>
  <c r="B6" i="81"/>
  <c r="B6" i="110" l="1"/>
  <c r="B6" i="114"/>
  <c r="B6" i="113"/>
  <c r="B6" i="111"/>
  <c r="B6" i="112"/>
  <c r="B6" i="109"/>
  <c r="B44" i="80"/>
  <c r="B6" i="89"/>
  <c r="B6" i="84"/>
  <c r="B6" i="83"/>
  <c r="B6" i="90"/>
  <c r="B6" i="86"/>
  <c r="D57" i="80" l="1"/>
  <c r="D56" i="80"/>
  <c r="O222" i="83"/>
  <c r="O194" i="83"/>
  <c r="O57" i="81"/>
  <c r="O22" i="86"/>
  <c r="B53" i="89"/>
  <c r="B43" i="89"/>
  <c r="B33" i="89"/>
  <c r="B23" i="89"/>
  <c r="B13" i="89"/>
  <c r="B23" i="84"/>
  <c r="B33" i="84"/>
  <c r="B43" i="84"/>
  <c r="B53" i="84"/>
  <c r="D64" i="80"/>
  <c r="D48" i="80"/>
  <c r="D49" i="80"/>
  <c r="D50" i="80"/>
  <c r="D51" i="80"/>
  <c r="D52" i="80"/>
  <c r="D47" i="80"/>
  <c r="B29" i="90" l="1"/>
  <c r="B9" i="90"/>
  <c r="B8" i="90"/>
  <c r="B8" i="89" l="1"/>
  <c r="D65" i="80"/>
  <c r="D66" i="80"/>
  <c r="B2" i="86"/>
  <c r="D60" i="80"/>
  <c r="D61" i="80"/>
  <c r="D62" i="80"/>
  <c r="D59" i="80"/>
  <c r="B164" i="83"/>
  <c r="B67" i="83"/>
  <c r="B12" i="83"/>
  <c r="B4" i="82"/>
  <c r="B126" i="81"/>
  <c r="B108" i="81"/>
  <c r="B86" i="81"/>
  <c r="B80" i="81"/>
  <c r="B4" i="110" l="1"/>
  <c r="B4" i="113"/>
  <c r="B4" i="112"/>
  <c r="B4" i="111"/>
  <c r="B4" i="114"/>
  <c r="B2" i="112"/>
  <c r="B2" i="113"/>
  <c r="B2" i="111"/>
  <c r="B2" i="114"/>
  <c r="B2" i="109"/>
  <c r="B2" i="110"/>
  <c r="B4" i="109"/>
  <c r="B2" i="89"/>
  <c r="B55" i="81"/>
  <c r="C37" i="81"/>
  <c r="B33" i="81"/>
  <c r="B5" i="81"/>
  <c r="P15" i="83"/>
  <c r="B15" i="83" s="1"/>
  <c r="P22" i="86" l="1"/>
  <c r="P57" i="81"/>
  <c r="H123" i="81"/>
  <c r="B62" i="81" l="1"/>
  <c r="B12" i="90" l="1"/>
  <c r="J30" i="83"/>
  <c r="G30" i="83"/>
  <c r="E30" i="83"/>
  <c r="C30" i="83"/>
  <c r="P14" i="90" l="1"/>
  <c r="O14" i="90"/>
  <c r="O98" i="83" l="1"/>
  <c r="O112" i="83" l="1"/>
  <c r="O55" i="83"/>
  <c r="P222" i="83"/>
  <c r="P112" i="83"/>
  <c r="B22" i="86" l="1"/>
  <c r="B61" i="86" l="1"/>
  <c r="D40" i="82" l="1"/>
  <c r="B40" i="82"/>
  <c r="D36" i="82"/>
  <c r="B36" i="82"/>
  <c r="D43" i="82"/>
  <c r="B43" i="82"/>
  <c r="B32" i="82"/>
  <c r="E34" i="90" l="1"/>
  <c r="B31" i="90"/>
  <c r="B16" i="90"/>
  <c r="G15" i="90"/>
  <c r="F15" i="90"/>
  <c r="E15" i="90"/>
  <c r="D15" i="90"/>
  <c r="C15" i="90"/>
  <c r="B15" i="90"/>
  <c r="B67" i="86"/>
  <c r="B58" i="86"/>
  <c r="E56" i="86"/>
  <c r="B53" i="86"/>
  <c r="B21" i="86"/>
  <c r="B18" i="86"/>
  <c r="B16" i="86"/>
  <c r="B15" i="86"/>
  <c r="B14" i="86"/>
  <c r="B13" i="86"/>
  <c r="B12" i="86"/>
  <c r="P10" i="86"/>
  <c r="B10" i="86" s="1"/>
  <c r="B13" i="84"/>
  <c r="B10" i="84"/>
  <c r="B10" i="89" s="1"/>
  <c r="B8" i="84"/>
  <c r="B222" i="83"/>
  <c r="B194" i="83"/>
  <c r="B167" i="83"/>
  <c r="B151" i="83"/>
  <c r="B138" i="83"/>
  <c r="B125" i="83"/>
  <c r="B112" i="83"/>
  <c r="B98" i="83"/>
  <c r="B55" i="83"/>
  <c r="B26" i="83"/>
  <c r="B10" i="83"/>
  <c r="B9" i="83"/>
  <c r="B8" i="83"/>
  <c r="B21" i="82"/>
  <c r="L19" i="82"/>
  <c r="K19" i="82"/>
  <c r="J19" i="82"/>
  <c r="I19" i="82"/>
  <c r="H19" i="82"/>
  <c r="G19" i="82"/>
  <c r="F19" i="82"/>
  <c r="E19" i="82"/>
  <c r="D19" i="82"/>
  <c r="B19" i="82"/>
  <c r="B15" i="82"/>
  <c r="B12" i="82"/>
  <c r="B10" i="82"/>
  <c r="L8" i="82"/>
  <c r="K8" i="82"/>
  <c r="J8" i="82"/>
  <c r="I8" i="82"/>
  <c r="H8" i="82"/>
  <c r="G8" i="82"/>
  <c r="F8" i="82"/>
  <c r="E8" i="82"/>
  <c r="D8" i="82"/>
  <c r="B8" i="82"/>
  <c r="L135" i="81"/>
  <c r="K135" i="81"/>
  <c r="J135" i="81"/>
  <c r="I135" i="81"/>
  <c r="H135" i="81"/>
  <c r="F135" i="81"/>
  <c r="E135" i="81"/>
  <c r="D135" i="81"/>
  <c r="C135" i="81"/>
  <c r="B130" i="81"/>
  <c r="B132" i="81"/>
  <c r="B129" i="81"/>
  <c r="B128" i="81"/>
  <c r="L126" i="81"/>
  <c r="K126" i="81"/>
  <c r="J126" i="81"/>
  <c r="I126" i="81"/>
  <c r="H126" i="81"/>
  <c r="F126" i="81"/>
  <c r="E126" i="81"/>
  <c r="D126" i="81"/>
  <c r="C126" i="81"/>
  <c r="B118" i="81"/>
  <c r="B116" i="81"/>
  <c r="B114" i="81"/>
  <c r="B112" i="81"/>
  <c r="B110" i="81"/>
  <c r="B96" i="81"/>
  <c r="B95" i="81"/>
  <c r="B92" i="81"/>
  <c r="B90" i="81"/>
  <c r="B88" i="81"/>
  <c r="B82" i="81"/>
  <c r="L80" i="81"/>
  <c r="K80" i="81"/>
  <c r="J80" i="81"/>
  <c r="I80" i="81"/>
  <c r="H80" i="81"/>
  <c r="F80" i="81"/>
  <c r="E80" i="81"/>
  <c r="D80" i="81"/>
  <c r="C80" i="81"/>
  <c r="P76" i="81"/>
  <c r="O76" i="81"/>
  <c r="L74" i="81"/>
  <c r="K74" i="81"/>
  <c r="J74" i="81"/>
  <c r="I74" i="81"/>
  <c r="H74" i="81"/>
  <c r="F74" i="81"/>
  <c r="E74" i="81"/>
  <c r="D74" i="81"/>
  <c r="C74" i="81"/>
  <c r="B74" i="81"/>
  <c r="B57" i="81"/>
  <c r="B59" i="81"/>
  <c r="B52" i="81"/>
  <c r="B35" i="81"/>
  <c r="L33" i="81"/>
  <c r="K33" i="81"/>
  <c r="J33" i="81"/>
  <c r="I33" i="81"/>
  <c r="H33" i="81"/>
  <c r="F33" i="81"/>
  <c r="E33" i="81"/>
  <c r="D33" i="81"/>
  <c r="C33" i="81"/>
  <c r="B9" i="112" l="1"/>
  <c r="B9" i="111"/>
  <c r="B9" i="113"/>
  <c r="B9" i="114"/>
  <c r="B12" i="112"/>
  <c r="B12" i="111"/>
  <c r="B12" i="114"/>
  <c r="B12" i="113"/>
  <c r="B8" i="113"/>
  <c r="B8" i="114"/>
  <c r="B8" i="112"/>
  <c r="B8" i="111"/>
  <c r="B13" i="112"/>
  <c r="B13" i="111"/>
  <c r="B13" i="114"/>
  <c r="B13" i="113"/>
  <c r="B14" i="111"/>
  <c r="B14" i="112"/>
  <c r="B14" i="114"/>
  <c r="B14" i="113"/>
  <c r="B15" i="113"/>
  <c r="B15" i="111"/>
  <c r="B15" i="114"/>
  <c r="B15" i="112"/>
  <c r="B16" i="112"/>
  <c r="B16" i="114"/>
  <c r="B16" i="111"/>
  <c r="B16" i="113"/>
  <c r="B13" i="109"/>
  <c r="B14" i="110"/>
  <c r="B9" i="109"/>
  <c r="B9" i="110"/>
  <c r="B14" i="109"/>
  <c r="B15" i="110"/>
  <c r="B8" i="109"/>
  <c r="B8" i="110"/>
  <c r="B12" i="109"/>
  <c r="B13" i="110"/>
  <c r="B15" i="109"/>
  <c r="B16" i="110"/>
  <c r="B11" i="109"/>
  <c r="B12" i="110"/>
  <c r="B4" i="86"/>
  <c r="B4" i="89"/>
  <c r="B4" i="84"/>
  <c r="B4" i="90"/>
  <c r="B4" i="83"/>
  <c r="B8" i="86"/>
  <c r="B9" i="86"/>
  <c r="D76" i="81"/>
  <c r="B14" i="90"/>
  <c r="B5" i="82"/>
  <c r="C16" i="90"/>
  <c r="G16" i="90"/>
  <c r="F16" i="90"/>
  <c r="E16" i="90"/>
  <c r="D16" i="90"/>
  <c r="F56" i="86"/>
  <c r="G56" i="86" s="1"/>
  <c r="F34" i="90"/>
  <c r="G34" i="90" s="1"/>
  <c r="B5" i="110" l="1"/>
  <c r="B5" i="113"/>
  <c r="B5" i="114"/>
  <c r="B5" i="112"/>
  <c r="B5" i="111"/>
  <c r="B5" i="109"/>
  <c r="B5" i="90"/>
  <c r="B5" i="83"/>
  <c r="B5" i="84"/>
  <c r="B5" i="86"/>
  <c r="B5" i="89"/>
  <c r="A19" i="116" l="1"/>
  <c r="A21" i="116"/>
  <c r="A23" i="116"/>
  <c r="A25" i="116"/>
  <c r="A27" i="116"/>
  <c r="A29" i="116"/>
  <c r="A31" i="116"/>
  <c r="A33" i="116"/>
  <c r="A35" i="116"/>
  <c r="A37" i="116"/>
  <c r="A39" i="116"/>
  <c r="A41" i="116"/>
  <c r="A43" i="116"/>
  <c r="A45" i="116"/>
  <c r="A47" i="116"/>
  <c r="A49" i="116"/>
  <c r="A51" i="116"/>
  <c r="A53" i="116"/>
  <c r="A55" i="116"/>
  <c r="A14" i="116"/>
  <c r="A15" i="116" s="1"/>
  <c r="A16" i="116" s="1"/>
  <c r="A17" i="1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17" authorId="0" shapeId="0" xr:uid="{D717962A-D7A8-4C00-8763-CDE397445B30}">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tc={DB0E14CF-163B-451A-A0CE-538EB7B6A158}</author>
  </authors>
  <commentList>
    <comment ref="C2" authorId="0" shapeId="0" xr:uid="{DB0E14CF-163B-451A-A0CE-538EB7B6A158}">
      <text>
        <t>[Threaded comment]
Your version of Excel allows you to read this threaded comment; however, any edits to it will get removed if the file is opened in a newer version of Excel. Learn more: https://go.microsoft.com/fwlink/?linkid=870924
Comment:
    I’ve cleaned this tab up a little to avoid bad references and future confusion.</t>
      </text>
    </comment>
  </commentList>
</comments>
</file>

<file path=xl/sharedStrings.xml><?xml version="1.0" encoding="utf-8"?>
<sst xmlns="http://schemas.openxmlformats.org/spreadsheetml/2006/main" count="1652" uniqueCount="970">
  <si>
    <t>TRANSMISSION DU QUESTIONNAIRE REMPLI</t>
  </si>
  <si>
    <t>Firm Name</t>
  </si>
  <si>
    <t>Firm Address</t>
  </si>
  <si>
    <t>Adresse de l'entreprise</t>
  </si>
  <si>
    <t>Adresse du site Web</t>
  </si>
  <si>
    <t>Name of Authorized Official</t>
  </si>
  <si>
    <t>Nom du représentant autorisé</t>
  </si>
  <si>
    <t>Title of Authorized Official</t>
  </si>
  <si>
    <t>Titre du représentant autorisé</t>
  </si>
  <si>
    <t>E-mail Address</t>
  </si>
  <si>
    <t>Telephone</t>
  </si>
  <si>
    <t>Téléphone</t>
  </si>
  <si>
    <t>Question 1</t>
  </si>
  <si>
    <t xml:space="preserve">Dénomination sociale de l'entreprise </t>
  </si>
  <si>
    <t>Role in the Industry</t>
  </si>
  <si>
    <t>Question 2</t>
  </si>
  <si>
    <t>Question 3</t>
  </si>
  <si>
    <t>Question 4</t>
  </si>
  <si>
    <t>Question 5</t>
  </si>
  <si>
    <t>Question 6</t>
  </si>
  <si>
    <t>Question 7</t>
  </si>
  <si>
    <t>Question 9</t>
  </si>
  <si>
    <t>Question 11</t>
  </si>
  <si>
    <t>Provide the names and addresses of other locations, facilities, and outlets in Canada on behalf of which your company is responding.</t>
  </si>
  <si>
    <t>Question 12</t>
  </si>
  <si>
    <t>FIRM INFORMATION</t>
  </si>
  <si>
    <t>RENSEIGNEMENTS SUR L’ENTREPRISE</t>
  </si>
  <si>
    <t>CONFIRMATION DES DONNÉES DÉCLARÉES</t>
  </si>
  <si>
    <t>CERTIFICATION</t>
  </si>
  <si>
    <t>ATTESTATION</t>
  </si>
  <si>
    <t>Website Address</t>
  </si>
  <si>
    <t>PUBLIC COMMENTS</t>
  </si>
  <si>
    <t>QUESTIONNAIRE DUE DATE</t>
  </si>
  <si>
    <t>DATE D'ÉCHÉANCE DU QUESTIONNAIRE</t>
  </si>
  <si>
    <t>CONFIRMATION OF REPORTED DATA</t>
  </si>
  <si>
    <t>I understand that checking this box constitutes my legally binding signature.</t>
  </si>
  <si>
    <t>Je comprends que le fait de cocher cette case constitue ma signature juridiquement contraignante.</t>
  </si>
  <si>
    <t>Utilisateur final</t>
  </si>
  <si>
    <t>Rôle dans l'industrie</t>
  </si>
  <si>
    <t>PUBLIC</t>
  </si>
  <si>
    <t>CUSTOMS TARIFF</t>
  </si>
  <si>
    <t>TARIF DES DOUANES</t>
  </si>
  <si>
    <t>SUBMITTING THE QUESTIONNAIRE RESPONSE</t>
  </si>
  <si>
    <t>Fournissez les noms et adresses des autres emplacements, installations et points de vente au Canada au nom de laquelle votre entreprise répond. </t>
  </si>
  <si>
    <t>Adresse de courrier électronique</t>
  </si>
  <si>
    <t>Date</t>
  </si>
  <si>
    <t>End user</t>
  </si>
  <si>
    <t>COMMENTAIRES PUBLICS</t>
  </si>
  <si>
    <t>PROTECTED COMMENTS</t>
  </si>
  <si>
    <t>Confirm that all information is reported on a calendar-year basis.</t>
  </si>
  <si>
    <t>Confirmez que tous les renseignements déclarés le sont selon l’année civile.</t>
  </si>
  <si>
    <t>Imports</t>
  </si>
  <si>
    <t>Variable</t>
  </si>
  <si>
    <t>English</t>
  </si>
  <si>
    <t>French</t>
  </si>
  <si>
    <t>Data Validation comments</t>
  </si>
  <si>
    <t>Case Number</t>
  </si>
  <si>
    <t>The Goods</t>
  </si>
  <si>
    <t>Due Date</t>
  </si>
  <si>
    <t>Trade Level 1 (plural)</t>
  </si>
  <si>
    <t>Benchmark Products 1</t>
  </si>
  <si>
    <t>Benchmark Products 2</t>
  </si>
  <si>
    <t>Benchmark Products 3</t>
  </si>
  <si>
    <t>Benchmark Products 4</t>
  </si>
  <si>
    <t>Benchmark Products 5</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</si>
  <si>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</si>
  <si>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</si>
  <si>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</si>
  <si>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</si>
  <si>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</si>
  <si>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</si>
  <si>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</si>
  <si>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</si>
  <si>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</si>
  <si>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</si>
  <si>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</si>
  <si>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</si>
  <si>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</si>
  <si>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</si>
  <si>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</si>
  <si>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</si>
  <si>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</si>
  <si>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</si>
  <si>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</si>
  <si>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Sales</t>
  </si>
  <si>
    <t>Ventes</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</si>
  <si>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</si>
  <si>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</si>
  <si>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</si>
  <si>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</si>
  <si>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</si>
  <si>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</si>
  <si>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</si>
  <si>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</si>
  <si>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</si>
  <si>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</si>
  <si>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</si>
  <si>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</si>
  <si>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</si>
  <si>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the questions in this tab, note the following:</t>
  </si>
  <si>
    <t>Pour les questions de cet onglet, notez ce qui suit :</t>
  </si>
  <si>
    <t>Ventes à l'exportation</t>
  </si>
  <si>
    <t>Ending inventory</t>
  </si>
  <si>
    <t>Delivery Cost</t>
  </si>
  <si>
    <t>Coût de livraison</t>
  </si>
  <si>
    <t>For additional details, view the Info tab.</t>
  </si>
  <si>
    <t>Pour plus de détails, consultez l'onglet Info.</t>
  </si>
  <si>
    <t>References to "the goods" in this questionnaire refer to:</t>
  </si>
  <si>
    <t>Les références aux « marchandises » dans ce questionnaire font référence à :</t>
  </si>
  <si>
    <t>Type</t>
  </si>
  <si>
    <t>Importations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</si>
  <si>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</si>
  <si>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</si>
  <si>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</si>
  <si>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</si>
  <si>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Retournez le questionnaire rempli en utilisant l’une des options suivantes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</si>
  <si>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</si>
  <si>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Net delivered selling value</t>
  </si>
  <si>
    <t>Valeur de vente nette rendue</t>
  </si>
  <si>
    <t>Net delivered purchase value (laid-in cost)</t>
  </si>
  <si>
    <t>Error</t>
  </si>
  <si>
    <t>Erreur</t>
  </si>
  <si>
    <t>Okay</t>
  </si>
  <si>
    <t>GLOSSAIRE</t>
  </si>
  <si>
    <t/>
  </si>
  <si>
    <t>Benchmark Products 6</t>
  </si>
  <si>
    <t>Dénomination sociale 
(en français et en anglais, le cas échéant)</t>
  </si>
  <si>
    <t>Dans quelle langue préférez-vous remplir ce questionnaire?</t>
  </si>
  <si>
    <t>Nature of association</t>
  </si>
  <si>
    <t>Si votre entreprise désire ajouter des commentaires concernant vos réponses, vous les inscrivez ici. Indiquez à quelle question se rapportent vos commentaires.</t>
  </si>
  <si>
    <t>COMMENTAIRES PROTÉGÉS</t>
  </si>
  <si>
    <t>Confirmez que toutes les valeurs déclarées dans ce questionnaire sont en dollars canadiens.</t>
  </si>
  <si>
    <t>Confirm that all values reported in this questionnaire are in Canadian dollars.</t>
  </si>
  <si>
    <t>Maximum length reached. Please use the AddPro tab to add further info. | La limite maximale de caractères est atteinte. SVP utiliser l'onglet AddPro pour ajouter plus d'information.</t>
  </si>
  <si>
    <t>Maximum length reached. Please use the AddPub tab to add further info. | La limite maximale de caractères est atteinte. SVP utiliser l'onglet AddPub pour ajouter plus d'information.</t>
  </si>
  <si>
    <t>1000 character limit | limite de 1000 caractères</t>
  </si>
  <si>
    <t>Broker or trader</t>
  </si>
  <si>
    <t>Courtier ou commerçant</t>
  </si>
  <si>
    <t>Benchmark Products 7</t>
  </si>
  <si>
    <t>Benchmark Products 8</t>
  </si>
  <si>
    <t>Int period 1</t>
  </si>
  <si>
    <t>Int period 2</t>
  </si>
  <si>
    <t>Should your firm wish to add any comments related to its responses, submit them here. Be sure to indicate the applicable question number.</t>
  </si>
  <si>
    <t>Imports in Canada</t>
  </si>
  <si>
    <t>Importations au Canada</t>
  </si>
  <si>
    <t>CAD</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</si>
  <si>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</si>
  <si>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</si>
  <si>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Firm Name (In English and French, if applicable)</t>
  </si>
  <si>
    <t>Trade Level 2 (plural)</t>
  </si>
  <si>
    <t>HS Codes</t>
  </si>
  <si>
    <t>BMP1</t>
  </si>
  <si>
    <t>BMP2</t>
  </si>
  <si>
    <t>BMP3</t>
  </si>
  <si>
    <t>BMP4</t>
  </si>
  <si>
    <t>BMP5</t>
  </si>
  <si>
    <t>BMP6</t>
  </si>
  <si>
    <t>BMP7</t>
  </si>
  <si>
    <t>BMP8</t>
  </si>
  <si>
    <t>Date of change</t>
  </si>
  <si>
    <t>Si le questionnaire n’est pas rempli dans les délais impartis, le Tribunal peut rendre une ordonnance de production, aux termes de l’article 17 de la Loi sur le Tribunal canadien du commerce extérieur, afin d’exiger la production d’une réponse au questionnaire.</t>
  </si>
  <si>
    <t>Type d'affiliation</t>
  </si>
  <si>
    <t>Last Quarter of POI (ie Q2)</t>
  </si>
  <si>
    <t>Last Year of POI</t>
  </si>
  <si>
    <t>First Year of POI</t>
  </si>
  <si>
    <t>United States of America</t>
  </si>
  <si>
    <t>États-Unis d'Amérique</t>
  </si>
  <si>
    <t>Correct</t>
  </si>
  <si>
    <t>CBSA POI</t>
  </si>
  <si>
    <t>• Report all sales to Canadian and foreign associated firms.</t>
  </si>
  <si>
    <t>• Report all sales as of the date of shipment to the customer or the customer’s warehouse.</t>
  </si>
  <si>
    <t>• Report all values in Canadian dollars.</t>
  </si>
  <si>
    <t xml:space="preserve">• Veuillez indiquer seulement les ventes effectuées à partir des importations de votre entreprise. Les ventes de marchandises achetées auprès de producteurs canadiens doivent être exclues. </t>
  </si>
  <si>
    <t>• Déclarez toutes les ventes aux entreprises associées canadiennes et étrangères.</t>
  </si>
  <si>
    <t>• Déclarez toutes les ventes à compter de la date de l’expédition au client ou à son entrepôt.</t>
  </si>
  <si>
    <t>• Déclarez toutes les valeurs en dollars canadiens.</t>
  </si>
  <si>
    <t>• If your firm is an end user or a retailer, your firm does not need to report sales of imports or inventories of imports.</t>
  </si>
  <si>
    <t>• Si votre entreprise est un utilisateur final ou un détaillant, elle n’a pas besoin de déclarer ses ventes d’importations ou ses stocks d’importations.</t>
  </si>
  <si>
    <t>Export sales</t>
  </si>
  <si>
    <t>Last Day of POI</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</si>
  <si>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</si>
  <si>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</si>
  <si>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</si>
  <si>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</si>
  <si>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</si>
  <si>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</si>
  <si>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List the names and addresses of any foreign or Canadian firms related to your firm (see definition in Info tab) that are involved in the production, export, import, sale, purchase of the goods or supply of direct materials used to produce the goods. For each firm, indicate the nature of your association and its role in the industry.</t>
  </si>
  <si>
    <t>Related firms</t>
  </si>
  <si>
    <t>Entreprises affiliées</t>
  </si>
  <si>
    <t>Additional Product Info</t>
  </si>
  <si>
    <t>Analyst 1</t>
  </si>
  <si>
    <t>Analyst 2</t>
  </si>
  <si>
    <t>Unit of measure (plural)</t>
  </si>
  <si>
    <t>Unit of measure (singular)</t>
  </si>
  <si>
    <t>Important notes for formatting</t>
  </si>
  <si>
    <t>Insert and merge rows where needed to expand height of text boxes.</t>
  </si>
  <si>
    <t>Subject Countries (incl. French pronouns)</t>
  </si>
  <si>
    <t>IMPORTERS' QUESTIONNAIRE | QUESTIONNAIRE À L'INTENTION DES IMPORTATEURS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</si>
  <si>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</si>
  <si>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</si>
  <si>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</si>
  <si>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</si>
  <si>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</si>
  <si>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</si>
  <si>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</si>
  <si>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</si>
  <si>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IMPORTERS' QUESTIONNAIRE</t>
  </si>
  <si>
    <t>QUESTIONNAIRE À L'INTENTION DES IMPORTATEURS</t>
  </si>
  <si>
    <t>QUESTIONNAIRE OUTLINE</t>
  </si>
  <si>
    <t>APERÇU DU QUESTIONNAIRE</t>
  </si>
  <si>
    <t>GLOSSARY</t>
  </si>
  <si>
    <t>La valeur de vos ventes après déduction des escomptes au comptant, des remises sur quantité et des escomptes reportés, des rabais, des taxes, des ristournes et des primes, qu’ils soient indiqués ou non sur la facture. Incluez le coût de livraison.</t>
  </si>
  <si>
    <t>GENERAL FIRM INFORMATION</t>
  </si>
  <si>
    <t>INFORMATIONS GÉNÉRALES SUR L'ENTREPRISE</t>
  </si>
  <si>
    <t>MARKET CHARACTERISTICS OF THE GOODS</t>
  </si>
  <si>
    <t>CARACTÉRISTIQUES DU MARCHÉ DES MARCHANDISES</t>
  </si>
  <si>
    <t>SALES</t>
  </si>
  <si>
    <t>VENTES</t>
  </si>
  <si>
    <t>Other</t>
  </si>
  <si>
    <t>Autre</t>
  </si>
  <si>
    <t>PROTECTED</t>
  </si>
  <si>
    <t>PROTÉGÉ</t>
  </si>
  <si>
    <t>IMPORTS AND SALES</t>
  </si>
  <si>
    <t>IMPORTATIONS ET VENTES</t>
  </si>
  <si>
    <t>Utilisez un onglet numéroté « Imp-Exp » pour chaque exportateur à partir duquel votre entreprise a importé. Pour obtenir des onglets « Imp-Exp » supplémentaires, contactez un analyste de cas identifié dans l'onglet « Intro ».</t>
  </si>
  <si>
    <t>Use one numbered "Imp-Exp" tab for each exporter your firm imported from. To acquire additional "Imp-Exp" tabs, contact a case analyst identified on the "Intro" tab.</t>
  </si>
  <si>
    <t>valeur d'achat nette rendue (CAD)</t>
  </si>
  <si>
    <t>net delivered purchase value (CAD)</t>
  </si>
  <si>
    <t>valeur de vente nette rendue (CAD)</t>
  </si>
  <si>
    <t>net delivered selling value (CAD)</t>
  </si>
  <si>
    <t>GENERAL</t>
  </si>
  <si>
    <t>GÉNÉRAL</t>
  </si>
  <si>
    <t>The goods are commonly classified in the Customs Tariff under the following Harmonized Commodity Description and Coding System (HS) number(s):</t>
  </si>
  <si>
    <t>Les marchandises sont généralement classées dans le Tarif des douanes sous les numéros suivants du Système harmonisé de désignation et de codification des marchandises (SH) :</t>
  </si>
  <si>
    <t>Public Question 1</t>
  </si>
  <si>
    <t>Countries for Imp-Exp tabs</t>
  </si>
  <si>
    <t>Subject country 1</t>
  </si>
  <si>
    <t>Pays sujet 1</t>
  </si>
  <si>
    <t>Other country 3</t>
  </si>
  <si>
    <t>Autre pays 3</t>
  </si>
  <si>
    <t>Other country 4</t>
  </si>
  <si>
    <t>Autre pays 4</t>
  </si>
  <si>
    <t>Other country 5</t>
  </si>
  <si>
    <t>Autre pays 5</t>
  </si>
  <si>
    <t>Imp-Exp Question 1</t>
  </si>
  <si>
    <t>Imp-Exp Questions 2, 3, 4</t>
  </si>
  <si>
    <t>• Report only sales from your firm’s imports. Sales of goods purchased from Canadian producers must be excluded.</t>
  </si>
  <si>
    <t>Distributor</t>
  </si>
  <si>
    <t>Distributeur</t>
  </si>
  <si>
    <t>Drop down lists (MODIFY AS PER CASE SPECIFICS)</t>
  </si>
  <si>
    <t>Intro</t>
  </si>
  <si>
    <t>Yes</t>
  </si>
  <si>
    <t>No</t>
  </si>
  <si>
    <t>Oui</t>
  </si>
  <si>
    <t>Non</t>
  </si>
  <si>
    <t>If no, explain.</t>
  </si>
  <si>
    <t>Si non, expliquez.</t>
  </si>
  <si>
    <t>Q1</t>
  </si>
  <si>
    <t>T1</t>
  </si>
  <si>
    <t>Jan 2024 - Dec 2024</t>
  </si>
  <si>
    <t>janv 2024 - déc 2024</t>
  </si>
  <si>
    <t>Other Countries</t>
  </si>
  <si>
    <t>Autre pays</t>
  </si>
  <si>
    <t>Massive Importation Dates:</t>
  </si>
  <si>
    <t>Jan</t>
  </si>
  <si>
    <t>Feb</t>
  </si>
  <si>
    <t>Mar</t>
  </si>
  <si>
    <t>Apr</t>
  </si>
  <si>
    <t>May</t>
  </si>
  <si>
    <t>Jun</t>
  </si>
  <si>
    <t>Jul</t>
  </si>
  <si>
    <t>Aug</t>
  </si>
  <si>
    <t>Sep</t>
  </si>
  <si>
    <t>Oct</t>
  </si>
  <si>
    <t>Nov</t>
  </si>
  <si>
    <t>Dec</t>
  </si>
  <si>
    <t>Last Q requested</t>
  </si>
  <si>
    <t>Q3</t>
  </si>
  <si>
    <t>Q4</t>
  </si>
  <si>
    <t>Q2</t>
  </si>
  <si>
    <t>Months left</t>
  </si>
  <si>
    <t>Oct-Dec</t>
  </si>
  <si>
    <t>Jan-Feb</t>
  </si>
  <si>
    <t>Jan-Mar</t>
  </si>
  <si>
    <t>Apr-May</t>
  </si>
  <si>
    <t>Apr-Jun</t>
  </si>
  <si>
    <t>Jul-Aug</t>
  </si>
  <si>
    <t>Jul-Sept</t>
  </si>
  <si>
    <t>Oct-Nov</t>
  </si>
  <si>
    <t>Month Q posted</t>
  </si>
  <si>
    <t>Date for massive importation</t>
  </si>
  <si>
    <t>Year</t>
  </si>
  <si>
    <t>n/a</t>
  </si>
  <si>
    <t>CBSA Determination Date</t>
  </si>
  <si>
    <t>90 Days Prior</t>
  </si>
  <si>
    <t>Last Q to request</t>
  </si>
  <si>
    <t>Quest Posted</t>
  </si>
  <si>
    <t>Last Q</t>
  </si>
  <si>
    <t>DEVEZ-VOUS REMPLIR CE QUESTIONNAIRE?</t>
  </si>
  <si>
    <t>Valeur d’achat nette rendue (coût de revient)</t>
  </si>
  <si>
    <t>les pays sujets</t>
  </si>
  <si>
    <t>Sélectionnez oui ou non</t>
  </si>
  <si>
    <t>Stock de clôture</t>
  </si>
  <si>
    <t>oct.-déc.</t>
  </si>
  <si>
    <t>janv.</t>
  </si>
  <si>
    <t>janv.-févr.</t>
  </si>
  <si>
    <t>janv.-mars</t>
  </si>
  <si>
    <t>avr.</t>
  </si>
  <si>
    <t>avr.-mai</t>
  </si>
  <si>
    <t>avr.-juin</t>
  </si>
  <si>
    <t>juill.</t>
  </si>
  <si>
    <t>juill.-août</t>
  </si>
  <si>
    <t>oct.-nov.</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</si>
  <si>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</si>
  <si>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</si>
  <si>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</si>
  <si>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</si>
  <si>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juill.-sept.</t>
  </si>
  <si>
    <t>dumping</t>
  </si>
  <si>
    <t>le dumping</t>
  </si>
  <si>
    <t>i.e. columns B-L should be 160 pixels each.</t>
  </si>
  <si>
    <t>When adding or modifying columns, please ensure the total of all column widths in a tab equals 1760 pixels to allow for consistent scaling when exported to PDF.</t>
  </si>
  <si>
    <t>Pro Questions 2, 3, 4</t>
  </si>
  <si>
    <t>hiddenc</t>
  </si>
  <si>
    <t>https://www.cbsa-asfc.gc.ca/sima-lmsi/mif-mev/mif-mev-stats-eng.html</t>
  </si>
  <si>
    <t>https://www.cbsa-asfc.gc.ca/sima-lmsi/mif-mev/mif-mev-stats-fra.html</t>
  </si>
  <si>
    <t>Delivery costs</t>
  </si>
  <si>
    <t>Coûts de livraison</t>
  </si>
  <si>
    <t>The costs of freight, handling, and insurance to your Canadian warehouse and, where applicable, all import costs such as customs and other duties (including anti-dumping and countervailing duties), brokerage fees and surcharges.</t>
  </si>
  <si>
    <t xml:space="preserve">Les coûts de fret, manutention et assurance à votre entrepôt canadien et, le cas échéant, tous les frais d’importation, comme les droits de douane et autres (y compris les droits antidumping et compensateurs), les frais de courtage et les suppléments. </t>
  </si>
  <si>
    <t>The value of your sales net of all discounts (cash, quantity or deferred), allowances, taxes, rebates and incentives, whether or not shown on the invoice. It includes all delivery costs.</t>
  </si>
  <si>
    <t>Verification - volume</t>
  </si>
  <si>
    <t>Vérification - volume</t>
  </si>
  <si>
    <t>Verification - value</t>
  </si>
  <si>
    <t>Vérification - valeur</t>
  </si>
  <si>
    <t>If no, explain why CBSA import data indicates that you imported using the HS numbers listed on the Info tab during this period.</t>
  </si>
  <si>
    <t>Si non, expliquez pourquoi les données d'importation de l'ASFC indiquent que vous avez importé en utilisant les numéros SH énumérés dans l'onglet Info au cours de cette période.</t>
  </si>
  <si>
    <t>Confirm that all the sources of imports (countries) of the goods have been reported in this questionnaire.</t>
  </si>
  <si>
    <t>Confirmez que toutes les sources d'importations (pays) des marchandises ont été déclarées dans ce questionnaire.</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</si>
  <si>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</si>
  <si>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</si>
  <si>
    <t>COUNTRY 1</t>
  </si>
  <si>
    <t>PAYS 1</t>
  </si>
  <si>
    <t>Sales of imports in Canada</t>
  </si>
  <si>
    <t>Ventes des importations au Canada</t>
  </si>
  <si>
    <t>Country List:</t>
  </si>
  <si>
    <t>Afghanistan</t>
  </si>
  <si>
    <t>Angola</t>
  </si>
  <si>
    <t>Anguilla</t>
  </si>
  <si>
    <t>Aruba</t>
  </si>
  <si>
    <t>Bahamas</t>
  </si>
  <si>
    <t>Bangladesh</t>
  </si>
  <si>
    <t>Belize</t>
  </si>
  <si>
    <t>Burundi</t>
  </si>
  <si>
    <t>Chile</t>
  </si>
  <si>
    <t>Costa Rica</t>
  </si>
  <si>
    <t>Cuba</t>
  </si>
  <si>
    <t>Djibouti</t>
  </si>
  <si>
    <t>France</t>
  </si>
  <si>
    <t>Gabon</t>
  </si>
  <si>
    <t>Ghana</t>
  </si>
  <si>
    <t>Gibraltar</t>
  </si>
  <si>
    <t>Guadeloupe</t>
  </si>
  <si>
    <t>Guam</t>
  </si>
  <si>
    <t>Guatemala</t>
  </si>
  <si>
    <t>Guyana</t>
  </si>
  <si>
    <t>Honduras</t>
  </si>
  <si>
    <t>Iraq</t>
  </si>
  <si>
    <t>Kenya</t>
  </si>
  <si>
    <t>Kiribati</t>
  </si>
  <si>
    <t>Kosovo</t>
  </si>
  <si>
    <t>Lesotho</t>
  </si>
  <si>
    <t>Luxembourg</t>
  </si>
  <si>
    <t>Madagascar</t>
  </si>
  <si>
    <t>Malawi</t>
  </si>
  <si>
    <t>Maldives</t>
  </si>
  <si>
    <t>Martinique</t>
  </si>
  <si>
    <t>Mayotte</t>
  </si>
  <si>
    <t>Montserrat</t>
  </si>
  <si>
    <t>Myanmar</t>
  </si>
  <si>
    <t>Nauru</t>
  </si>
  <si>
    <t>Nicaragua</t>
  </si>
  <si>
    <t>Niger</t>
  </si>
  <si>
    <t>Oman</t>
  </si>
  <si>
    <t>Pakistan</t>
  </si>
  <si>
    <t>Panama</t>
  </si>
  <si>
    <t>Paraguay</t>
  </si>
  <si>
    <t>Philippines</t>
  </si>
  <si>
    <t>Portugal</t>
  </si>
  <si>
    <t>Qatar</t>
  </si>
  <si>
    <t>Rwanda</t>
  </si>
  <si>
    <t>Samoa</t>
  </si>
  <si>
    <t>Seychelles</t>
  </si>
  <si>
    <t>Sierra Leone</t>
  </si>
  <si>
    <t>Suriname</t>
  </si>
  <si>
    <t>Togo</t>
  </si>
  <si>
    <t>Tokelau</t>
  </si>
  <si>
    <t>Tonga</t>
  </si>
  <si>
    <t>Tuvalu</t>
  </si>
  <si>
    <t>Ukraine</t>
  </si>
  <si>
    <t>Uruguay</t>
  </si>
  <si>
    <t>Vanuatu</t>
  </si>
  <si>
    <t>Zimbabwe</t>
  </si>
  <si>
    <t>Albanie</t>
  </si>
  <si>
    <t>Algérie</t>
  </si>
  <si>
    <t>Albania</t>
  </si>
  <si>
    <t>Algeria</t>
  </si>
  <si>
    <t>American Samoa</t>
  </si>
  <si>
    <t>Andorra</t>
  </si>
  <si>
    <t>Andorre</t>
  </si>
  <si>
    <t>Antarctique</t>
  </si>
  <si>
    <t>Antarctica</t>
  </si>
  <si>
    <t>Antigua and Barbuda</t>
  </si>
  <si>
    <t>Antigua-et-Barbuda</t>
  </si>
  <si>
    <t>Argentine</t>
  </si>
  <si>
    <t>Argentina</t>
  </si>
  <si>
    <t>Arménie</t>
  </si>
  <si>
    <t>Armenia</t>
  </si>
  <si>
    <t>Australie</t>
  </si>
  <si>
    <t>Australia</t>
  </si>
  <si>
    <t>Austria</t>
  </si>
  <si>
    <t>Azerbaijan</t>
  </si>
  <si>
    <t>Bahrain</t>
  </si>
  <si>
    <t>Bahreïn</t>
  </si>
  <si>
    <t>Barbados</t>
  </si>
  <si>
    <t>Barbade</t>
  </si>
  <si>
    <t>Belarus</t>
  </si>
  <si>
    <t>Bélarus</t>
  </si>
  <si>
    <t>Belgium</t>
  </si>
  <si>
    <t>Belgique</t>
  </si>
  <si>
    <t>Benin</t>
  </si>
  <si>
    <t>Bénin</t>
  </si>
  <si>
    <t>Bermuda</t>
  </si>
  <si>
    <t>Bermudes</t>
  </si>
  <si>
    <t>Bhutan</t>
  </si>
  <si>
    <t>Bhoutan</t>
  </si>
  <si>
    <t>Bolivia</t>
  </si>
  <si>
    <t>Bolivie</t>
  </si>
  <si>
    <t>Bonaire, Sint Eustatius and Saba</t>
  </si>
  <si>
    <t>Bosnia and Herzegovina</t>
  </si>
  <si>
    <t>Bosnie-Herzégovine</t>
  </si>
  <si>
    <t>Autriche</t>
  </si>
  <si>
    <t>Azerbaïdjan</t>
  </si>
  <si>
    <t>COUNTRY 2</t>
  </si>
  <si>
    <t>PAYS 2</t>
  </si>
  <si>
    <t>Samoa américaines</t>
  </si>
  <si>
    <t>Bélize</t>
  </si>
  <si>
    <t>Bonaire, Saint-Eustache et Saba</t>
  </si>
  <si>
    <t>Botswana</t>
  </si>
  <si>
    <t>Bouvet Island</t>
  </si>
  <si>
    <t>Île Bouvet</t>
  </si>
  <si>
    <t>Brazil</t>
  </si>
  <si>
    <t>Brésil</t>
  </si>
  <si>
    <t>British Indian Ocean Territory</t>
  </si>
  <si>
    <t>Territoire britannique de l’océan Indien</t>
  </si>
  <si>
    <t>Brunei Darussalam</t>
  </si>
  <si>
    <t>Brunéi Darussalam</t>
  </si>
  <si>
    <t>Bulgaria</t>
  </si>
  <si>
    <t>Bulgarie</t>
  </si>
  <si>
    <t>Burkina Faso</t>
  </si>
  <si>
    <t>Cambodia</t>
  </si>
  <si>
    <t>Cambodge</t>
  </si>
  <si>
    <t>Cameroon</t>
  </si>
  <si>
    <t>Cameroun</t>
  </si>
  <si>
    <t>Cape Verde</t>
  </si>
  <si>
    <t>Cap-Vert</t>
  </si>
  <si>
    <t>Cayman Islands</t>
  </si>
  <si>
    <t>Caïmanes, Îles</t>
  </si>
  <si>
    <t>Central African Republic</t>
  </si>
  <si>
    <t>République centrafricaine</t>
  </si>
  <si>
    <t>Ceuta and Melilla</t>
  </si>
  <si>
    <t xml:space="preserve">Ceuta et Melila </t>
  </si>
  <si>
    <t>Chad</t>
  </si>
  <si>
    <t>Tchad</t>
  </si>
  <si>
    <t>Chili</t>
  </si>
  <si>
    <t>China</t>
  </si>
  <si>
    <t>Chine</t>
  </si>
  <si>
    <t>Chinese Taipei</t>
  </si>
  <si>
    <t>Taipei chinois</t>
  </si>
  <si>
    <t>Christmas Island</t>
  </si>
  <si>
    <t>Île Christmas</t>
  </si>
  <si>
    <t>Cocos (Keeling) Islands</t>
  </si>
  <si>
    <t>Îles Cocos (Keeling)</t>
  </si>
  <si>
    <t>Colombia</t>
  </si>
  <si>
    <t>Colombie</t>
  </si>
  <si>
    <t>Comoros</t>
  </si>
  <si>
    <t>Comores</t>
  </si>
  <si>
    <t>Congo</t>
  </si>
  <si>
    <t>Congo (Democratic Republic of)</t>
  </si>
  <si>
    <t>Congo, La république démocratique du</t>
  </si>
  <si>
    <t>Cook Islands</t>
  </si>
  <si>
    <t>Îles Cook</t>
  </si>
  <si>
    <t>Croatia</t>
  </si>
  <si>
    <t>Croatie</t>
  </si>
  <si>
    <t>Curacao</t>
  </si>
  <si>
    <t>Curaçao</t>
  </si>
  <si>
    <t>Cyprus</t>
  </si>
  <si>
    <t>Chypre</t>
  </si>
  <si>
    <t>Czech Republic</t>
  </si>
  <si>
    <t>République tchèque</t>
  </si>
  <si>
    <t>Denmark</t>
  </si>
  <si>
    <t>Danemark</t>
  </si>
  <si>
    <t>Dominica</t>
  </si>
  <si>
    <t>Dominique</t>
  </si>
  <si>
    <t>Dominican Republic</t>
  </si>
  <si>
    <t>République dominicaine</t>
  </si>
  <si>
    <t>East Timor</t>
  </si>
  <si>
    <t>Timor-Leste (Timor Oriental)</t>
  </si>
  <si>
    <t>Ecuador</t>
  </si>
  <si>
    <t>Équateur</t>
  </si>
  <si>
    <t>Egypt</t>
  </si>
  <si>
    <t>Égypte</t>
  </si>
  <si>
    <t>El Salvador</t>
  </si>
  <si>
    <t>Salvador</t>
  </si>
  <si>
    <t>Equatorial Guinea</t>
  </si>
  <si>
    <t>Guinée équatoriale</t>
  </si>
  <si>
    <t>Eritrea</t>
  </si>
  <si>
    <t>Érythrée</t>
  </si>
  <si>
    <t>Estonia</t>
  </si>
  <si>
    <t>Estonie</t>
  </si>
  <si>
    <t>Ethiopia</t>
  </si>
  <si>
    <t>Éthiopie</t>
  </si>
  <si>
    <t>Falkland Islands (Malvinas) </t>
  </si>
  <si>
    <t>Falkland, Îles (Malvinas)</t>
  </si>
  <si>
    <t>Faroe Islands</t>
  </si>
  <si>
    <t>Îles Féroé</t>
  </si>
  <si>
    <t>Fiji</t>
  </si>
  <si>
    <t>Fidji</t>
  </si>
  <si>
    <t>Finland</t>
  </si>
  <si>
    <t>Finlande</t>
  </si>
  <si>
    <t>French Guiana</t>
  </si>
  <si>
    <t>Guyane française</t>
  </si>
  <si>
    <t>French Polynesia</t>
  </si>
  <si>
    <t>Polynésie française</t>
  </si>
  <si>
    <t>French Southern Territories</t>
  </si>
  <si>
    <t>Terres australes françaises</t>
  </si>
  <si>
    <t>Gambia</t>
  </si>
  <si>
    <t>Gambie</t>
  </si>
  <si>
    <t>Georgia</t>
  </si>
  <si>
    <t>Géorgie</t>
  </si>
  <si>
    <t>Germany</t>
  </si>
  <si>
    <t>Allemagne</t>
  </si>
  <si>
    <t>Greece</t>
  </si>
  <si>
    <t>Grèce</t>
  </si>
  <si>
    <t>Greenland</t>
  </si>
  <si>
    <t>Groenland</t>
  </si>
  <si>
    <t>Grenada</t>
  </si>
  <si>
    <t>Grenade</t>
  </si>
  <si>
    <t>Guernsey</t>
  </si>
  <si>
    <t>Guernesey</t>
  </si>
  <si>
    <t>Guinea</t>
  </si>
  <si>
    <t>Guinée</t>
  </si>
  <si>
    <t>Guinea-Bissau</t>
  </si>
  <si>
    <t>Guinée-Bissau</t>
  </si>
  <si>
    <t>Guyane</t>
  </si>
  <si>
    <t>Haiti</t>
  </si>
  <si>
    <t>Haïti</t>
  </si>
  <si>
    <t>Heard Islands and McDonald</t>
  </si>
  <si>
    <t> Îles Heard-et-MacDonald</t>
  </si>
  <si>
    <t>Holy See (Vatican City State)</t>
  </si>
  <si>
    <t>Saint-Siège (État de la cité du Vatican)</t>
  </si>
  <si>
    <t>Hong Kong</t>
  </si>
  <si>
    <t>Hungary</t>
  </si>
  <si>
    <t>Hongrie</t>
  </si>
  <si>
    <t>Iceland</t>
  </si>
  <si>
    <t>Islande</t>
  </si>
  <si>
    <t>India</t>
  </si>
  <si>
    <t>Inde</t>
  </si>
  <si>
    <t>Indonesia</t>
  </si>
  <si>
    <t>Indonésie</t>
  </si>
  <si>
    <t>Iran (Islamic Republic of)</t>
  </si>
  <si>
    <t>Iran (République islamique d')</t>
  </si>
  <si>
    <t>Irak</t>
  </si>
  <si>
    <t>Ireland</t>
  </si>
  <si>
    <t>Irlande</t>
  </si>
  <si>
    <t>Isle of Man</t>
  </si>
  <si>
    <t>Île de Man</t>
  </si>
  <si>
    <t>Israel</t>
  </si>
  <si>
    <t>Israël</t>
  </si>
  <si>
    <t>Italy</t>
  </si>
  <si>
    <t>Italie</t>
  </si>
  <si>
    <t>Ivory Coast</t>
  </si>
  <si>
    <t>Côte d'Ivoire</t>
  </si>
  <si>
    <t>Jamaica</t>
  </si>
  <si>
    <t>Jamaïque</t>
  </si>
  <si>
    <t>Japan</t>
  </si>
  <si>
    <t>Japon</t>
  </si>
  <si>
    <t>Jersey</t>
  </si>
  <si>
    <t>Jordan</t>
  </si>
  <si>
    <t>Jordanie</t>
  </si>
  <si>
    <t>Kazakhstan</t>
  </si>
  <si>
    <t>Korea</t>
  </si>
  <si>
    <t>Corée</t>
  </si>
  <si>
    <t>Korea, Democratic People's Republic of</t>
  </si>
  <si>
    <t>Corée, République populaire démocratique de</t>
  </si>
  <si>
    <t>Kuwait</t>
  </si>
  <si>
    <t>Koweït</t>
  </si>
  <si>
    <t>Kyrgyzstan</t>
  </si>
  <si>
    <t>Kirghizistan</t>
  </si>
  <si>
    <t>Lao, People's Democratic Republic</t>
  </si>
  <si>
    <t>République démocratique populaire lao</t>
  </si>
  <si>
    <t>Latvia</t>
  </si>
  <si>
    <t>Lettonie</t>
  </si>
  <si>
    <t>Lebanon</t>
  </si>
  <si>
    <t>Liban</t>
  </si>
  <si>
    <t>Liberia</t>
  </si>
  <si>
    <t>Libéria</t>
  </si>
  <si>
    <t>Libyan, Arab Jamahiriya</t>
  </si>
  <si>
    <t>Libye</t>
  </si>
  <si>
    <t>Liechtenstein</t>
  </si>
  <si>
    <t>Lithuania</t>
  </si>
  <si>
    <t>Lituanie</t>
  </si>
  <si>
    <t>Macau</t>
  </si>
  <si>
    <t>Macao</t>
  </si>
  <si>
    <t>Macedonia, Republic of</t>
  </si>
  <si>
    <t>Macédoine, l'ex-République yougoslave de</t>
  </si>
  <si>
    <t>Malaysia</t>
  </si>
  <si>
    <t>Malaisie</t>
  </si>
  <si>
    <t>Mali</t>
  </si>
  <si>
    <t>Malta</t>
  </si>
  <si>
    <t>Malte</t>
  </si>
  <si>
    <t>Marshall Islands</t>
  </si>
  <si>
    <t>Îles Marshall</t>
  </si>
  <si>
    <t>Mauritania</t>
  </si>
  <si>
    <t>Mauritanie</t>
  </si>
  <si>
    <t>Mauritius</t>
  </si>
  <si>
    <t>Maurice</t>
  </si>
  <si>
    <t>Mexico</t>
  </si>
  <si>
    <t>Mexique</t>
  </si>
  <si>
    <t>Micronesia, Federated States of</t>
  </si>
  <si>
    <t>Micronésie (États fédérés de)</t>
  </si>
  <si>
    <t>Moldova, Republic of </t>
  </si>
  <si>
    <t>Moldova, République de</t>
  </si>
  <si>
    <t>Monaco</t>
  </si>
  <si>
    <t>Mongolia</t>
  </si>
  <si>
    <t>Mongolie</t>
  </si>
  <si>
    <t>Montenegro</t>
  </si>
  <si>
    <t>Monténégro</t>
  </si>
  <si>
    <t>Morocco</t>
  </si>
  <si>
    <t>Maroc</t>
  </si>
  <si>
    <t>Mozambique</t>
  </si>
  <si>
    <t>Namibia </t>
  </si>
  <si>
    <t>Namibie</t>
  </si>
  <si>
    <t>Nepal</t>
  </si>
  <si>
    <t>Népal</t>
  </si>
  <si>
    <t>Netherlands</t>
  </si>
  <si>
    <t>Pays-Bas</t>
  </si>
  <si>
    <t>Netherlands Antilles</t>
  </si>
  <si>
    <t>Antilles néerlandaises</t>
  </si>
  <si>
    <t>New Caledonia</t>
  </si>
  <si>
    <t>Nouvelle-Calédonie</t>
  </si>
  <si>
    <t>New Zealand</t>
  </si>
  <si>
    <t>Nouvelle-Zélande</t>
  </si>
  <si>
    <t>Nigeria</t>
  </si>
  <si>
    <t>Nigéria</t>
  </si>
  <si>
    <t>Niue</t>
  </si>
  <si>
    <t>Nioué</t>
  </si>
  <si>
    <t>Norfolk Island</t>
  </si>
  <si>
    <t>Norfolk, Ile de</t>
  </si>
  <si>
    <t>Northern Mariana Islands</t>
  </si>
  <si>
    <t>Îles Mariannes du Nord</t>
  </si>
  <si>
    <t>Norway</t>
  </si>
  <si>
    <t>Norvège</t>
  </si>
  <si>
    <t>Palau</t>
  </si>
  <si>
    <t>Palaos</t>
  </si>
  <si>
    <t>Papua New Guinea</t>
  </si>
  <si>
    <t>Papouasie-Nouvelle-Guinée</t>
  </si>
  <si>
    <t>Peru</t>
  </si>
  <si>
    <t>Pérou</t>
  </si>
  <si>
    <t>Pitcairn</t>
  </si>
  <si>
    <t>Poland</t>
  </si>
  <si>
    <t>Pologne</t>
  </si>
  <si>
    <t>Puerto Rico</t>
  </si>
  <si>
    <t>Porto Rico</t>
  </si>
  <si>
    <t>Reunion Island</t>
  </si>
  <si>
    <t>Ile de la Réunion</t>
  </si>
  <si>
    <t>Romania</t>
  </si>
  <si>
    <t>Roumanie</t>
  </si>
  <si>
    <t>Russian Federation</t>
  </si>
  <si>
    <t>Fédération de Russie</t>
  </si>
  <si>
    <t>Saint Helena</t>
  </si>
  <si>
    <t>Sainte-Hélène</t>
  </si>
  <si>
    <t>Saint Kitts and Nevis</t>
  </si>
  <si>
    <t>Saint-Kitts-et-Nevis</t>
  </si>
  <si>
    <t>Saint Lucia</t>
  </si>
  <si>
    <t>Sainte-Lucie</t>
  </si>
  <si>
    <t>Saint Pierre and Miquelon </t>
  </si>
  <si>
    <t>Saint Vincent and the Grenadines</t>
  </si>
  <si>
    <t>Saint-Vincent-et-les Grenadines</t>
  </si>
  <si>
    <t>San Marino</t>
  </si>
  <si>
    <t>Saint-Marin</t>
  </si>
  <si>
    <t>Sao Tome and Principe</t>
  </si>
  <si>
    <t>Sao Tomé-et-Principe</t>
  </si>
  <si>
    <t>Saudi Arabia</t>
  </si>
  <si>
    <t>Arabie saoudite</t>
  </si>
  <si>
    <t>Senegal</t>
  </si>
  <si>
    <t>Sénégal</t>
  </si>
  <si>
    <t>Serbia</t>
  </si>
  <si>
    <t>Serbie</t>
  </si>
  <si>
    <t>Singapore</t>
  </si>
  <si>
    <t>Singapour</t>
  </si>
  <si>
    <t>Saint Maarten </t>
  </si>
  <si>
    <t>Île de Saint-Martin</t>
  </si>
  <si>
    <t>Slovakia</t>
  </si>
  <si>
    <t>Slovaquie</t>
  </si>
  <si>
    <t>Slovenia</t>
  </si>
  <si>
    <t>Slovénie</t>
  </si>
  <si>
    <t>Solomon Islands</t>
  </si>
  <si>
    <t>Îles Salomon</t>
  </si>
  <si>
    <t>Somalia</t>
  </si>
  <si>
    <t>Somalie</t>
  </si>
  <si>
    <t>South Africa</t>
  </si>
  <si>
    <t>Afrique du Sud</t>
  </si>
  <si>
    <t>South Georgia </t>
  </si>
  <si>
    <t>Géorgie du Sud</t>
  </si>
  <si>
    <t>South Sudan</t>
  </si>
  <si>
    <t>Soudan du Sud</t>
  </si>
  <si>
    <t>Spain</t>
  </si>
  <si>
    <t>Espagne</t>
  </si>
  <si>
    <t>Sri Lanka</t>
  </si>
  <si>
    <t>Sudan</t>
  </si>
  <si>
    <t>Soudan</t>
  </si>
  <si>
    <t>Svalbard and Jan Mayen Islands</t>
  </si>
  <si>
    <t>Svalbard et Île Jan Mayen</t>
  </si>
  <si>
    <t>Swaziland</t>
  </si>
  <si>
    <t>Sweden</t>
  </si>
  <si>
    <t>Suède</t>
  </si>
  <si>
    <t>Switzerland</t>
  </si>
  <si>
    <t>Suisse</t>
  </si>
  <si>
    <t>Syria Arab Republic</t>
  </si>
  <si>
    <t>République arabe syrienne</t>
  </si>
  <si>
    <t>Tajikistan</t>
  </si>
  <si>
    <t>Tadjikistan</t>
  </si>
  <si>
    <t>Tanzania, United Republic of</t>
  </si>
  <si>
    <t>Tanzanie, République-Unie de</t>
  </si>
  <si>
    <t>Thailand</t>
  </si>
  <si>
    <t>Thaïlande</t>
  </si>
  <si>
    <t>Trinidad and Tobago</t>
  </si>
  <si>
    <t>Trinité-et-Tobago</t>
  </si>
  <si>
    <t>Tunisia</t>
  </si>
  <si>
    <t>Tunisie</t>
  </si>
  <si>
    <t>Turkmenistan</t>
  </si>
  <si>
    <t>Turkménistan</t>
  </si>
  <si>
    <t>Turks and Caicos Islands</t>
  </si>
  <si>
    <t>Turks et Caïques, Îles</t>
  </si>
  <si>
    <t>Uganda</t>
  </si>
  <si>
    <t>Ouganda</t>
  </si>
  <si>
    <t>United Arab Emirates</t>
  </si>
  <si>
    <t>Émirats arabes unis</t>
  </si>
  <si>
    <t>United Kingdom</t>
  </si>
  <si>
    <t>Royaume-Uni</t>
  </si>
  <si>
    <t>United States</t>
  </si>
  <si>
    <t xml:space="preserve">États-Unis </t>
  </si>
  <si>
    <t>Uzbekistan</t>
  </si>
  <si>
    <t>Ouzbékistan</t>
  </si>
  <si>
    <t>Venezuela</t>
  </si>
  <si>
    <t>Venezuela (République bolivarienne du)</t>
  </si>
  <si>
    <t>Vietnam</t>
  </si>
  <si>
    <t>Virgin Islands, British</t>
  </si>
  <si>
    <t>Îles Vierges Britanniques</t>
  </si>
  <si>
    <t>Virgin Islands, U.S.</t>
  </si>
  <si>
    <t>Îles Vierges des États-Unis</t>
  </si>
  <si>
    <t>Wallis and Futuna </t>
  </si>
  <si>
    <t>Wallis et Futuna</t>
  </si>
  <si>
    <t>West Bank and Gaza Strip </t>
  </si>
  <si>
    <t>Cisjordanie et la bande de Gaza</t>
  </si>
  <si>
    <t>Western Sahara</t>
  </si>
  <si>
    <t>Sahara Occidental</t>
  </si>
  <si>
    <t>Yemen</t>
  </si>
  <si>
    <t>Yémen</t>
  </si>
  <si>
    <t>Yugoslavia</t>
  </si>
  <si>
    <t>République yougoslave de Macédoine</t>
  </si>
  <si>
    <t>Zambia</t>
  </si>
  <si>
    <t>Zambie</t>
  </si>
  <si>
    <t>Provide your firm's volume and value of finished inventory of imports of the goods.</t>
  </si>
  <si>
    <t>Fournissez le volume et la valeur des stock des marchandises finies importées par votre entreprise.</t>
  </si>
  <si>
    <t>December 31</t>
  </si>
  <si>
    <t>31 décembre</t>
  </si>
  <si>
    <t>March 31</t>
  </si>
  <si>
    <t>31 mars</t>
  </si>
  <si>
    <t xml:space="preserve">Provide your firm's imports and sales of imports of the goods, by country. </t>
  </si>
  <si>
    <t xml:space="preserve">Indiquez les importations et les ventes de marchandises de votre entreprise, par pays. </t>
  </si>
  <si>
    <t>Türkiye</t>
  </si>
  <si>
    <t>Jan-Mar 2025</t>
  </si>
  <si>
    <t>janv.-mars 2026</t>
  </si>
  <si>
    <t>janv.-mars 2025</t>
  </si>
  <si>
    <t>Jan-Mar 2026</t>
  </si>
  <si>
    <t>citt-tcce@tribunal.gc.ca</t>
  </si>
  <si>
    <t>Question 8</t>
  </si>
  <si>
    <t>Question 10</t>
  </si>
  <si>
    <t>des autres pays</t>
  </si>
  <si>
    <t>other countries</t>
  </si>
  <si>
    <t>Provide the proportion of your import net delivered purchase value that is represented by delivery costs.</t>
  </si>
  <si>
    <t>Indiquez la proportion de la valeur d'achat nette rendue de vos importations qui est représentée par les frais de livraison.</t>
  </si>
  <si>
    <t>Provide the proportion of your sales of import net delivered selling value that is represented by delivery costs.</t>
  </si>
  <si>
    <t>Note: Public/non-confidential information in this table is automatically generated from the information provided in the "Country-Pays" tabs and "Export" tab. Any changes to this public summary must therefore be made in those tabs.</t>
  </si>
  <si>
    <t>Les informations publiques/non confidentielles de ce tableau sont automatiquement générées à partir des informations fournies dans les onglets "Country-Pays" et l'onglet "Export". Toute modification de ce résumé public doit donc être effectuée dans ces onglets.</t>
  </si>
  <si>
    <t>EXPORT SALES</t>
  </si>
  <si>
    <t>VENTES DE EXPORTATION</t>
  </si>
  <si>
    <t>COUNTRY 3</t>
  </si>
  <si>
    <t>PAYS 3</t>
  </si>
  <si>
    <t>COUNTRY 4</t>
  </si>
  <si>
    <t>PAYS 4</t>
  </si>
  <si>
    <t>COUNTRY 5</t>
  </si>
  <si>
    <t>PAYS 5</t>
  </si>
  <si>
    <t>Please specify country here</t>
  </si>
  <si>
    <t>Veuillez spécifier pays ici</t>
  </si>
  <si>
    <t>Country 1-5</t>
  </si>
  <si>
    <t>Country 6-10</t>
  </si>
  <si>
    <t>Country 11-15</t>
  </si>
  <si>
    <t>Country 16-20</t>
  </si>
  <si>
    <t>Country 21-25</t>
  </si>
  <si>
    <t>Importations de :</t>
  </si>
  <si>
    <t>Describe how recent trade measures on the goods in major global markets, like the United States and European Union, will affect your firm's sources, volume, and prices of imports of the goods. (e.g., user preferences, government policy, economic conditions, exchange rate)?</t>
  </si>
  <si>
    <t>Question 13</t>
  </si>
  <si>
    <t>Please specify the country of origin here:</t>
  </si>
  <si>
    <t>Provide your firm's export sales of imports of the goods.</t>
  </si>
  <si>
    <t>Fournissez les ventes à l'exportation des marchandises importées.</t>
  </si>
  <si>
    <t>Veuillez spécifier le pays d'origine ici :</t>
  </si>
  <si>
    <t>Product</t>
  </si>
  <si>
    <t>% of total sales of the goods in 2025</t>
  </si>
  <si>
    <t>Produit</t>
  </si>
  <si>
    <t>Identify any significant price differential between the different products that your firm sells. Describe the main factors that contribute to those price differences.</t>
  </si>
  <si>
    <t>Identifiez toute différence de prix significative entre les différents produits vendus par votre entreprise. Décrivez les principaux facteurs qui contribuent à ces différences de prix.</t>
  </si>
  <si>
    <t>COUNTRY 6</t>
  </si>
  <si>
    <t>PAYS 6</t>
  </si>
  <si>
    <t>COUNTRY 7</t>
  </si>
  <si>
    <t>PAYS 7</t>
  </si>
  <si>
    <t>COUNTRY 8</t>
  </si>
  <si>
    <t>PAYS 8</t>
  </si>
  <si>
    <t>COUNTRY 9</t>
  </si>
  <si>
    <t>PAYS 9</t>
  </si>
  <si>
    <t>COUNTRY 10</t>
  </si>
  <si>
    <t>PAYS 10</t>
  </si>
  <si>
    <t>COUNTRY 11</t>
  </si>
  <si>
    <t>PAYS 11</t>
  </si>
  <si>
    <t>COUNTRY 12</t>
  </si>
  <si>
    <t>PAYS 12</t>
  </si>
  <si>
    <t>COUNTRY 13</t>
  </si>
  <si>
    <t>PAYS 13</t>
  </si>
  <si>
    <t>COUNTRY 14</t>
  </si>
  <si>
    <t>PAYS 14</t>
  </si>
  <si>
    <t>COUNTRY 15</t>
  </si>
  <si>
    <t>PAYS 15</t>
  </si>
  <si>
    <t>COUNTRY 16</t>
  </si>
  <si>
    <t>PAYS 16</t>
  </si>
  <si>
    <t>COUNTRY 17</t>
  </si>
  <si>
    <t>PAYS 17</t>
  </si>
  <si>
    <t>COUNTRY 18</t>
  </si>
  <si>
    <t>PAYS 18</t>
  </si>
  <si>
    <t>COUNTRY 19</t>
  </si>
  <si>
    <t>PAYS 19</t>
  </si>
  <si>
    <t>COUNTRY 20</t>
  </si>
  <si>
    <t>PAYS 20</t>
  </si>
  <si>
    <t>COUNTRY 21</t>
  </si>
  <si>
    <t>PAYS 21</t>
  </si>
  <si>
    <t>COUNTRY 22</t>
  </si>
  <si>
    <t>PAYS 22</t>
  </si>
  <si>
    <t>COUNTRY 23</t>
  </si>
  <si>
    <t>PAYS 23</t>
  </si>
  <si>
    <t>COUNTRY 24</t>
  </si>
  <si>
    <t>PAYS 24</t>
  </si>
  <si>
    <t>COUNTRY 25</t>
  </si>
  <si>
    <t>PAYS 25</t>
  </si>
  <si>
    <t>Indiquez la proportion de la valeur de vente nette rendue de vos ventes d'importations qui est représentée par les frais de livraison.</t>
  </si>
  <si>
    <t>% des ventes totales des marchandises en 2025</t>
  </si>
  <si>
    <t xml:space="preserve">Questions relating to this questionnaire should be directed to the Tribunal's safeguard inquiry phone lines:  
1-855-307-2488 (North American Toll-Free Number) or 613-993-3595 (Local and International Callers), or by email at citt-tcce@tribunal.gc.ca.
</t>
  </si>
  <si>
    <t>Toutes les questions relatives au présent questionnaire doivent être adressées à une des lignes téléphoniques du Tribunal pour son enquête de sauvegarde:  
1-855-307-2488 (numéro sans frais d’interurbain pour l’Amérique du Nord), 613-993-3595 (pour les appels locaux et internationaux) ou par courrier électronique à l’adresse courriel tcce-citt@tribunal.gc.ca.</t>
  </si>
  <si>
    <t>Company:</t>
  </si>
  <si>
    <t>Respondent Type:</t>
  </si>
  <si>
    <t>Activity:</t>
  </si>
  <si>
    <t>Other Country:</t>
  </si>
  <si>
    <t>Trade Level:</t>
  </si>
  <si>
    <t>Sales To:</t>
  </si>
  <si>
    <t>Importer   |  Importateurs</t>
  </si>
  <si>
    <t>Imports from  |  Importations de</t>
  </si>
  <si>
    <t>Sales to | Ventes à</t>
  </si>
  <si>
    <t>Export Sales |  Ventes à l'exportation</t>
  </si>
  <si>
    <t>-</t>
  </si>
  <si>
    <t>Respondent</t>
  </si>
  <si>
    <t>Resp. Type</t>
  </si>
  <si>
    <t>Transaction</t>
  </si>
  <si>
    <t>Sales to:</t>
  </si>
  <si>
    <t>VOL  - 2023</t>
  </si>
  <si>
    <t>VOL  - 2024</t>
  </si>
  <si>
    <t>VOL  - 2025</t>
  </si>
  <si>
    <t>VAL  - 2023</t>
  </si>
  <si>
    <t>VAL  - 2024</t>
  </si>
  <si>
    <t>VAL  - 2025</t>
  </si>
  <si>
    <t>Trade Level</t>
  </si>
  <si>
    <t>2 - Importer</t>
  </si>
  <si>
    <t>Imp</t>
  </si>
  <si>
    <t>Imp-Sls</t>
  </si>
  <si>
    <t>Firm type</t>
  </si>
  <si>
    <t>Importer</t>
  </si>
  <si>
    <t>INVENTORIES</t>
  </si>
  <si>
    <t>GC-2026-001</t>
  </si>
  <si>
    <t>TBD</t>
  </si>
  <si>
    <t>TBD@tribunal.gc.ca</t>
  </si>
  <si>
    <t>4409.29.10.00, 4409.29.90.41, 4409.29.90.49, 4418.74.00.00, 4418.75.00.10, 4418.75.00.90, 4418.79.00.00</t>
  </si>
  <si>
    <t xml:space="preserve">wood goods - solid and engineered hardwood flooring </t>
  </si>
  <si>
    <t>produits du bois - planchers de bois francs massif et d'ingénierie</t>
  </si>
  <si>
    <t>000 sq ft.</t>
  </si>
  <si>
    <t>000 pi. ca.</t>
  </si>
  <si>
    <t>DO NOT INCLUDE THE VALUE OF ANY COMMERCIAL SERVICES SUCH AS INSTALLATION IN YOUR RESPONSE</t>
  </si>
  <si>
    <t>N'INCLUEZ PAS DANS VOTRE RÉPONSE LA VALEUR DE TOUT SERVICE COMMERCIAL, TEL QUE L'INSTALLATION</t>
  </si>
  <si>
    <t>Pour les marchandises comme définies dans la description du produit de l'onglet Intro, indiquez les produits les plus importants (en volume) vendus par votre entreprise en 2025 et indiquez la part (%) de chaque produit par rapport aux ventes totales des marchandises de votre entreprise au Canada en 2025.</t>
  </si>
  <si>
    <t>For the goods as defined in the product description on the Intro tab, indicate your firm's top products (by volume) sold in 2025 and each products' proportion (%) of your firm's total sales of the goods in Canada in 2025.</t>
  </si>
  <si>
    <t>Non-coniferous flooring regardless of construction method, species, finish, profile, dimension or installation system, including solid hardwood flooring, engineered hardwood flooring, and composite (hybrid) hardwood flooring, that contains a real wood wear layer, whether manufactured from a single, continuous piece of wood, bonded to a core of multiple layers of wood assembled in a cross-laminated construction (where the grain pattern alternates direction between layers), bonded to a rigid composite core (including cores made of stone-polymer composite or similar rigid materials), whether containing glues or resins, whether prefinished or unfinished
The subject goods may be imported in any form, including tongue‑and‑groove planks, click-lock planks, strips, tiles and panels and may be unfinished or factory prefinished. The wood flooring subject goods include flooring intended for residential, commercial or industrial applications.
For greater certainty, the subject goods do not include:
(a) flooring products that lack a real wood wear layer (for example, vinyl flooring, laminate flooring or any product that uses a drawn or photographic image to mimic wood), and
(b) coniferous wood flooring (softwood).</t>
  </si>
  <si>
    <t>Planchers en bois non résineux, quels que soient leur mode de construction, leur essence, leur finition, leur profil, leurs dimensions ou leur système d’installation, notamment les planchers de bois franc massif et les planchers de bois dur d’ingénierie et de bois dur composite (hybrides) ayant une couche d’usure en vrai bois; qu’ils soient fabriqués à partir d’une seule pièce continue de bois; qu’ils soient fait à partir d’un contreplaqué sur lequel est collé un revêtement supérieur de bois véritable; qu’ils soient constitués d’un noyau fait d’un composite rigide sur lequel est collé un revêtement supérieur en bois véritable; qu’ils contiennent ou non des colles ou des résines; qu’ils soient finis en usine ou non.
Les marchandises visées peuvent être importées sous toute forme, notamment sous forme de planches à rainure et languette, de planches à système d’encliquetage, de bandes, de dalles ou de panneaux, et peuvent être non finies ou préfinies en usine. Les marchandises visées comprennent les planchers destinés aux applications résidentielles, commerciales et industrielles.
Il est entendu que les marchandises visées n’incluent pas :
a) les produits de revêtement de sol ne comportant pas une couche d’usure de bois véritable, par exemple, les revêtements de sol en vinyle, les revêtements stratifiés ou tout produit utilisant une image dessinée ou photographique pour imiter le bois;
b) les planchers en bois résineux (bois mou).</t>
  </si>
  <si>
    <r>
      <t>Le Tribunal canadien du commerce extérieur (le Tribunal) mène une enquête de sauvegarde afin de déterminer si certains produits du bois sont importés au Canada, en provenance de toutes les sources, en quantité tellement accrue et dans des conditions telles que leur importation constitue une cause principale du dommage grave porté aux producteurs nationaux de marchandises similaires ou directement concurrentes, ou de la menace de dommage grave. Le Tribunal, sur saisine par le gouverneur en conseil par l’entremise du décret n</t>
    </r>
    <r>
      <rPr>
        <sz val="10.5"/>
        <rFont val="Calibri"/>
        <family val="2"/>
        <scheme val="minor"/>
      </rPr>
      <t>º C.P. 2026-0340</t>
    </r>
    <r>
      <rPr>
        <sz val="10.5"/>
        <color theme="1"/>
        <rFont val="Calibri"/>
        <family val="2"/>
        <scheme val="minor"/>
      </rPr>
      <t>, procède à la présente enquête aux termes de l’alinéa 20(2)a) de la Loi sur le Tribunal canadien du commerce extérieur. 
Les connaissances et l'expérience de votre entreprise aideraient le Tribunal à mener correctement son enquête de sauvegarde en lui permettant de mieux comprendre le marché canadien de certains produits du bois. Le Tribunal demande donc à votre entreprise de répondre à ce questionnaire.</t>
    </r>
  </si>
  <si>
    <r>
      <t>The Canadian International Trade Tribunal (the Tribunal) is conducting a safeguard inquiry to determine whether certain</t>
    </r>
    <r>
      <rPr>
        <sz val="10.5"/>
        <color theme="4"/>
        <rFont val="Calibri"/>
        <family val="2"/>
        <scheme val="minor"/>
      </rPr>
      <t xml:space="preserve"> </t>
    </r>
    <r>
      <rPr>
        <sz val="10.5"/>
        <rFont val="Calibri"/>
        <family val="2"/>
        <scheme val="minor"/>
      </rPr>
      <t>wood goods are being imported into Canada, from all sources, in such increased quantities and under such conditions as to be a principal cause of serious injury or threat thereof to domestic producers of like or directly competitive goods.  This inquiry is being conducted pursuant to paragraph 20(2)(a) of the Canadian International Trade Tribunal Act, further to the referral of the matter to the Tribunal by the Governor in Council by Order in Council No. P.C. 2026-0340.
Your firm's knowledge and experience would aid the Tribunal in the proper conduct of its safeguard inquiry by helping it better understand the Canadian market for certain wood goods. The Tribunal therefore requests a response to this questionnaire from your firm.</t>
    </r>
  </si>
  <si>
    <t>Describe whether there is seasonality in the Canadian market for the goods. Describe any seasonal patterns in your firm's production, inventory or sales of production in Canada.</t>
  </si>
  <si>
    <t>Décrivez s'il y a une saisonnalité sur le marché canadien pour les marchandises. Décrivez toute variation saisonnière de la production, du volume des stocks ou des ventes de la production de votre entreprise au Canada.</t>
  </si>
  <si>
    <t>Describe your firm’s channels of distribution as they pertain to the goods and explain if there have been any changes in these channels of distribution since Jan 1,2023.</t>
  </si>
  <si>
    <t>How does your firm promote sales of the goods in the Canadian market? Have these methods changed since January 1, 2023?</t>
  </si>
  <si>
    <t>Comment votre entreprise favorise-t-elle les ventes des marchandises sur le marché canadien? Vos méthodes ont-elles changées depuis le 1er janvier 2023?</t>
  </si>
  <si>
    <t>Provide details of any factors other than material costs (for example, exchange rate fluctuations) that have affected the prices of the goods in the Canadian market since January 1, 2023.</t>
  </si>
  <si>
    <t>Fournissez des détails sur tous les facteurs autres que les coûts des matériaux (par exemple, les fluctuations du taux de change) qui ont affecté les prix des marchandises sur le marché canadien depuis le 1er janvier 2023.</t>
  </si>
  <si>
    <t>Question 14</t>
  </si>
  <si>
    <t>Question 15</t>
  </si>
  <si>
    <t>Question 16</t>
  </si>
  <si>
    <t>Question 17</t>
  </si>
  <si>
    <t>Décrivez la méthode utilisée pour déterminer la valeur des ventes de votre entreprise à ses entreprises affiliées au Canada et/ou à l’étranger.</t>
  </si>
  <si>
    <t>Describe the method used to value your firm's sales to Canadian or foreign related firms.</t>
  </si>
  <si>
    <t>Provide the following ratios for your sales in Canada and export sales</t>
  </si>
  <si>
    <t>Veuillez indiquer les ratios suivants pour vos ventes au Canada et vos ventes à l'exportation.</t>
  </si>
  <si>
    <t>Sales to related firms in Canada  / Total sales in Canada - Volume</t>
  </si>
  <si>
    <t>Ventes aux entreprises affiliées au Canada / Ventes totales au Canada - Volume</t>
  </si>
  <si>
    <t>Sales to related firms in Canada  / Total sales in Canada - Value</t>
  </si>
  <si>
    <t>Ventes aux entreprises affiliées au Canada / Ventes totales au Canada - Valeur</t>
  </si>
  <si>
    <t>Sales to foreign related firms/ Total export sales - Volume</t>
  </si>
  <si>
    <t>Ventes aux filiales étrangères / Total des ventes à l'exportation - Volume</t>
  </si>
  <si>
    <t>Sales to foreign related firms/ Total export sales - Value</t>
  </si>
  <si>
    <t>Sales to distributors in Canada / Total sales in Canada - Volume</t>
  </si>
  <si>
    <t>Ventes aux distributeurs au Canada / Ventes totales au Canada - Volume</t>
  </si>
  <si>
    <t>Sales to distributors in Canada / Total sales in Canada - Value</t>
  </si>
  <si>
    <t>Ventes aux distributeurs au Canada / Ventes totales au Canada - Valeur</t>
  </si>
  <si>
    <t>Sales to retailers in Canada / Total sales in Canada - Volume</t>
  </si>
  <si>
    <t>Ventes aux détaillants au Canada / Ventes totales au Canada - Volume</t>
  </si>
  <si>
    <t>Sales to retailers in Canada / Total sales in Canada - Value</t>
  </si>
  <si>
    <t>Ventes aux détaillants au Canada / Ventes totales au Canada - Valeur</t>
  </si>
  <si>
    <t>Sales to end users in Canada / Total sales in Canada - Volume</t>
  </si>
  <si>
    <t>Ventes aux utilisateurs finals au Canada / Ventes totales au Canada - Volume</t>
  </si>
  <si>
    <t>Sales to end users in Canada / Total sales in Canada - Value</t>
  </si>
  <si>
    <t>Ventes aux utilisateurs finals au Canada / Ventes totales au Canada - Valeur</t>
  </si>
  <si>
    <t>Décrivez les canaux de distribution de votre entreprise pour les marchandises concernées et expliquer si des changements sont survenus dans ces canaux depuis le 1er janvier 2023.</t>
  </si>
  <si>
    <t>Sales to</t>
  </si>
  <si>
    <t>VOLUME</t>
  </si>
  <si>
    <t>VALUE</t>
  </si>
  <si>
    <t>Dressez la liste des dénominations et adresses de toutes les entreprises canadiennes ou étrangères auxquelles votre entreprise est reliée (voir la définition dans l'onglet Info) et qui participent à la production, à l’exportation, à l’importation, à la vente, à l’achat de marchandises ou à l’approvisionnement de matières premières pour la production des marchandises. Pour chaque entreprise, veuillez indiquer le type d’affiliation et son rôle dans l'industrie.</t>
  </si>
  <si>
    <t>Ventes aux filiales étrangères / Total des ventes à l'exportation - Valeur</t>
  </si>
  <si>
    <t>Your firm sold the goods, without modification, to members of the public (i.e.you are a retailer)?</t>
  </si>
  <si>
    <t>Your firm sold the goods, without modification, to other businesses (i.e. you are a distributor of the goods)?</t>
  </si>
  <si>
    <t>Your firm used the goods in the production of a different product which you then sold (i.e. you are an end user of the goods)?</t>
  </si>
  <si>
    <t>Your firm used the goods for its own purposes and the goods were not sold in any capacity (i.e. you are an end user of the goods)?</t>
  </si>
  <si>
    <t>Votre entreprise a vendu les marchandises, sans modification, à des particuliers (c'est-à-dire vous êtes un détaillant) ?</t>
  </si>
  <si>
    <t>Votre entreprise a vendu les marchandises, sans modification, à d'autres entreprises (c'est-à-dire vous êtes un distributeur des marchandises) ?</t>
  </si>
  <si>
    <t>Votre entreprise a utilisé les marchandises dans la production d'un produit différent que vous avez ensuite vendu (c'est-à-dire vous êtes un utilisateur final des marchandises) ?</t>
  </si>
  <si>
    <t>Votre entreprise a utilisé les marchandises à ses propres fins et les marchandises n'ont été vendues sous aucune forme (c'est-à-dire vous êtes un utilisateur final des marchandises) ?</t>
  </si>
  <si>
    <t>Describe the markets for the goods in Canada and globally since January 1, 2023. Factors to consider in your response include, but are not limited to, demand, sales, prices, and import volumes of the goods.</t>
  </si>
  <si>
    <t>Décrivez les marchés des marchandises au Canada et dans le monde depuis le 1er janvier 2023. Les facteurs à prendre en compte dans votre réponse comprennent, sans s'y limiter, la demande, les ventes, les prix, et les volumes d'importations des marchandises.</t>
  </si>
  <si>
    <t>Explain any changes you expect to see in the Canadian market and in other markets globally for the goods over the next two years with respect to demand, prices, import volumes or any other factor.</t>
  </si>
  <si>
    <t>Expliquez les changements que vous prévoyez voir sur le marché canadien et sur d’autres marchés mondiaux pour les marchandises au cours des deux prochaines années en ce qui concerne la demande, les prix, les volumes d’importations ou tout autre facteur.</t>
  </si>
  <si>
    <t>Décrivez de quelle manière les récentes mesures commerciales sur les marchandises dans les principaux marchés mondiaux, comme les États-Unis et l’Union européenne, auront une incidence sur la source, le volume et les prix des importations des marchandises de votre entreprise.</t>
  </si>
  <si>
    <t>4409.21.00.00, 4409.22.00.00, 4409.29.90.90, 4412.10.00.00, 4412.31.00.00, 4412.33.00.10, 4412.33.00.20, 4412.33.00.30, 4412.33.00.90, 4412.34.00.00, 4412.42.00.00, 4412.51.00.00, 4412.52.00.00, 4412.91.00.00, 4412.92.00.00, 4418.73.00.00</t>
  </si>
  <si>
    <t>Additional HS Codes:</t>
  </si>
  <si>
    <t>Codes SH supplémentaires :</t>
  </si>
  <si>
    <t>September 25, 2026</t>
  </si>
  <si>
    <t>25 septembre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</si>
</sst>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1009]d\-mmm\-yy;@"/>
    <numFmt numFmtId="167" formatCode="_(* #,##0_);_(* \(#,##0\);_(* &quot;-&quot;??_);_(@_)"/>
  </numFmts>
  <fonts count="66" x14ac:knownFonts="1">
    <font>
      <sz val="11"/>
      <color theme="1"/>
      <name val="Calibri"/>
      <family val="2"/>
      <scheme val="minor"/>
    </font>
    <font>
      <sz val="11"/>
      <color theme="1"/>
      <name val="Calibri"/>
      <family val="2"/>
      <scheme val="minor"/>
    </font>
    <font>
      <sz val="10.5"/>
      <color theme="0"/>
      <name val="Calibri"/>
      <family val="2"/>
      <scheme val="minor"/>
    </font>
    <font>
      <sz val="10.5"/>
      <color theme="0"/>
      <name val="Calibri"/>
      <family val="2"/>
    </font>
    <font>
      <sz val="10.5"/>
      <color theme="1"/>
      <name val="Calibri"/>
      <family val="2"/>
      <scheme val="minor"/>
    </font>
    <font>
      <sz val="10.5"/>
      <name val="Calibri"/>
      <family val="2"/>
      <scheme val="minor"/>
    </font>
    <font>
      <b/>
      <sz val="10.5"/>
      <name val="Calibri"/>
      <family val="2"/>
      <scheme val="minor"/>
    </font>
    <font>
      <b/>
      <sz val="10.5"/>
      <color theme="1"/>
      <name val="Calibri"/>
      <family val="2"/>
      <scheme val="minor"/>
    </font>
    <font>
      <sz val="10"/>
      <color theme="0"/>
      <name val="Calibri"/>
      <family val="2"/>
      <scheme val="minor"/>
    </font>
    <font>
      <sz val="10"/>
      <color theme="1"/>
      <name val="Calibri"/>
      <family val="2"/>
      <scheme val="minor"/>
    </font>
    <font>
      <b/>
      <sz val="10"/>
      <color theme="1"/>
      <name val="Calibri"/>
      <family val="2"/>
      <scheme val="minor"/>
    </font>
    <font>
      <sz val="9"/>
      <name val="Times New Roman"/>
      <family val="1"/>
    </font>
    <font>
      <sz val="10"/>
      <color rgb="FF9C0006"/>
      <name val="Calibri"/>
      <family val="2"/>
      <scheme val="minor"/>
    </font>
    <font>
      <b/>
      <sz val="10"/>
      <color rgb="FFFA7D00"/>
      <name val="Calibri"/>
      <family val="2"/>
      <scheme val="minor"/>
    </font>
    <font>
      <b/>
      <sz val="10"/>
      <color theme="0"/>
      <name val="Calibri"/>
      <family val="2"/>
      <scheme val="minor"/>
    </font>
    <font>
      <b/>
      <sz val="12"/>
      <name val="Times New Roman"/>
      <family val="1"/>
    </font>
    <font>
      <sz val="10"/>
      <name val="Arial"/>
      <family val="2"/>
    </font>
    <font>
      <sz val="11"/>
      <color indexed="8"/>
      <name val="Calibri"/>
      <family val="2"/>
    </font>
    <font>
      <sz val="11"/>
      <color theme="1"/>
      <name val="Calibri"/>
      <family val="2"/>
    </font>
    <font>
      <sz val="10"/>
      <color indexed="8"/>
      <name val="Arial"/>
      <family val="2"/>
    </font>
    <font>
      <sz val="10"/>
      <color theme="1"/>
      <name val="Times New Roman"/>
      <family val="2"/>
    </font>
    <font>
      <sz val="8"/>
      <name val="Courier"/>
      <family val="3"/>
    </font>
    <font>
      <sz val="10"/>
      <name val="Times New Roman"/>
      <family val="1"/>
    </font>
    <font>
      <sz val="10"/>
      <color theme="1"/>
      <name val="Arial"/>
      <family val="2"/>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name val="Helv"/>
    </font>
    <font>
      <sz val="12"/>
      <color theme="1"/>
      <name val="Times New Roman"/>
      <family val="2"/>
    </font>
    <font>
      <b/>
      <sz val="10"/>
      <color rgb="FF3F3F3F"/>
      <name val="Calibri"/>
      <family val="2"/>
      <scheme val="minor"/>
    </font>
    <font>
      <b/>
      <sz val="14"/>
      <name val="Times New Roman"/>
      <family val="1"/>
    </font>
    <font>
      <sz val="10"/>
      <color rgb="FFFF0000"/>
      <name val="Calibri"/>
      <family val="2"/>
      <scheme val="minor"/>
    </font>
    <font>
      <b/>
      <sz val="10"/>
      <name val="Times New Roman"/>
      <family val="1"/>
    </font>
    <font>
      <sz val="10.5"/>
      <color theme="1"/>
      <name val="Calibri"/>
      <family val="2"/>
    </font>
    <font>
      <sz val="10.5"/>
      <name val="Calibri"/>
      <family val="2"/>
    </font>
    <font>
      <b/>
      <sz val="10.5"/>
      <color theme="1"/>
      <name val="Calibri"/>
      <family val="2"/>
    </font>
    <font>
      <sz val="10.5"/>
      <color rgb="FF000000"/>
      <name val="Calibri"/>
      <family val="2"/>
      <scheme val="minor"/>
    </font>
    <font>
      <b/>
      <sz val="10.5"/>
      <color rgb="FF000000"/>
      <name val="Calibri"/>
      <family val="2"/>
      <scheme val="minor"/>
    </font>
    <font>
      <b/>
      <sz val="10.5"/>
      <color theme="0"/>
      <name val="Calibri"/>
      <family val="2"/>
      <scheme val="minor"/>
    </font>
    <font>
      <sz val="8"/>
      <name val="Calibri"/>
      <family val="2"/>
      <scheme val="minor"/>
    </font>
    <font>
      <u/>
      <sz val="10.5"/>
      <color rgb="FF0070C0"/>
      <name val="Calibri"/>
      <family val="2"/>
      <scheme val="minor"/>
    </font>
    <font>
      <b/>
      <sz val="12"/>
      <name val="Calibri"/>
      <family val="2"/>
      <scheme val="minor"/>
    </font>
    <font>
      <u/>
      <sz val="10.5"/>
      <color theme="1"/>
      <name val="Calibri"/>
      <family val="2"/>
      <scheme val="minor"/>
    </font>
    <font>
      <sz val="10"/>
      <name val="Calibri"/>
      <family val="2"/>
      <scheme val="minor"/>
    </font>
    <font>
      <b/>
      <u/>
      <sz val="10.5"/>
      <color theme="1"/>
      <name val="Calibri"/>
      <family val="2"/>
      <scheme val="minor"/>
    </font>
    <font>
      <sz val="16"/>
      <color rgb="FF000000"/>
      <name val="Calibri"/>
      <family val="2"/>
      <scheme val="minor"/>
    </font>
    <font>
      <sz val="10.5"/>
      <color rgb="FF000000"/>
      <name val="Calibri"/>
      <family val="2"/>
    </font>
    <font>
      <sz val="10.5"/>
      <color rgb="FFFF0000"/>
      <name val="Calibri"/>
      <family val="2"/>
      <scheme val="minor"/>
    </font>
    <font>
      <b/>
      <sz val="9"/>
      <color indexed="81"/>
      <name val="Tahoma"/>
      <family val="2"/>
    </font>
    <font>
      <sz val="12"/>
      <color rgb="FF000000"/>
      <name val="Calibri"/>
      <family val="2"/>
      <scheme val="minor"/>
    </font>
    <font>
      <sz val="10.5"/>
      <color theme="4"/>
      <name val="Calibri"/>
      <family val="2"/>
      <scheme val="minor"/>
    </font>
    <font>
      <b/>
      <u/>
      <sz val="10"/>
      <color theme="0"/>
      <name val="Cambria"/>
      <family val="2"/>
      <scheme val="major"/>
    </font>
    <font>
      <b/>
      <sz val="9"/>
      <color theme="0"/>
      <name val="Cambria"/>
      <family val="2"/>
      <scheme val="major"/>
    </font>
    <font>
      <b/>
      <sz val="9"/>
      <name val="Calibri"/>
      <family val="2"/>
      <scheme val="minor"/>
    </font>
    <font>
      <sz val="9"/>
      <name val="Calibri"/>
      <family val="2"/>
      <scheme val="minor"/>
    </font>
    <font>
      <b/>
      <sz val="11"/>
      <color theme="1"/>
      <name val="Calibri"/>
      <family val="2"/>
      <scheme val="minor"/>
    </font>
    <font>
      <sz val="11"/>
      <color theme="0"/>
      <name val="Calibri"/>
      <family val="2"/>
      <scheme val="minor"/>
    </font>
    <font>
      <b/>
      <sz val="11"/>
      <color theme="0"/>
      <name val="Calibri"/>
      <family val="2"/>
      <scheme val="minor"/>
    </font>
    <font>
      <sz val="10.5"/>
      <color rgb="FFFF0000"/>
      <name val="Calibri"/>
      <family val="2"/>
    </font>
    <font>
      <sz val="12"/>
      <color rgb="FFFF0000"/>
      <name val="Aptos"/>
      <family val="2"/>
    </font>
    <font>
      <b/>
      <sz val="10.5"/>
      <color rgb="FFFF0000"/>
      <name val="Calibri"/>
      <family val="2"/>
      <scheme val="minor"/>
    </font>
    <font>
      <b/>
      <sz val="10.5"/>
      <color rgb="FF7030A0"/>
      <name val="Calibri"/>
      <family val="2"/>
      <scheme val="minor"/>
    </font>
    <font>
      <sz val="9"/>
      <color theme="1"/>
      <name val="Calibri"/>
      <family val="2"/>
      <scheme val="minor"/>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FFFF"/>
        <bgColor indexed="64"/>
      </patternFill>
    </fill>
    <fill>
      <patternFill patternType="solid">
        <fgColor theme="8" tint="0.79998168889431442"/>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9" tint="-0.499984740745262"/>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diagonal/>
    </border>
    <border>
      <left style="thin">
        <color theme="0" tint="-0.499984740745262"/>
      </left>
      <right style="thin">
        <color auto="1"/>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theme="0" tint="-0.499984740745262"/>
      </top>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auto="1"/>
      </right>
      <top style="thin">
        <color indexed="64"/>
      </top>
      <bottom style="thin">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style="thin">
        <color indexed="64"/>
      </left>
      <right/>
      <top style="medium">
        <color theme="0" tint="-0.499984740745262"/>
      </top>
      <bottom/>
      <diagonal/>
    </border>
    <border>
      <left/>
      <right style="thin">
        <color theme="0" tint="-0.499984740745262"/>
      </right>
      <top style="medium">
        <color theme="0" tint="-0.499984740745262"/>
      </top>
      <bottom/>
      <diagonal/>
    </border>
    <border>
      <left style="thin">
        <color indexed="64"/>
      </left>
      <right/>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5689">
    <xf numFmtId="0" fontId="0" fillId="0" borderId="0"/>
    <xf numFmtId="37" fontId="11" fillId="0" borderId="16">
      <alignment horizontal="right"/>
    </xf>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9"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9"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9"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12" fillId="3" borderId="0" applyNumberFormat="0" applyBorder="0" applyAlignment="0" applyProtection="0"/>
    <xf numFmtId="0" fontId="13" fillId="6" borderId="1" applyNumberFormat="0" applyAlignment="0" applyProtection="0"/>
    <xf numFmtId="0" fontId="14" fillId="7" borderId="4" applyNumberFormat="0" applyAlignment="0" applyProtection="0"/>
    <xf numFmtId="37" fontId="15" fillId="0" borderId="0">
      <alignment horizontal="left"/>
    </xf>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165" fontId="20" fillId="0" borderId="0" applyFont="0" applyFill="0" applyBorder="0" applyAlignment="0" applyProtection="0"/>
    <xf numFmtId="43" fontId="1"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37" fontId="22" fillId="0" borderId="15"/>
    <xf numFmtId="37" fontId="22" fillId="0" borderId="15"/>
    <xf numFmtId="37" fontId="22" fillId="0" borderId="18"/>
    <xf numFmtId="37" fontId="22" fillId="0" borderId="18"/>
    <xf numFmtId="0" fontId="26" fillId="5" borderId="1" applyNumberFormat="0" applyAlignment="0" applyProtection="0"/>
    <xf numFmtId="0" fontId="27" fillId="0" borderId="3"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8" fillId="4" borderId="0" applyNumberFormat="0" applyBorder="0" applyAlignment="0" applyProtection="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37" fontId="29" fillId="0" borderId="0"/>
    <xf numFmtId="0" fontId="20" fillId="0" borderId="0"/>
    <xf numFmtId="0" fontId="22" fillId="0" borderId="0"/>
    <xf numFmtId="0" fontId="16" fillId="0" borderId="0"/>
    <xf numFmtId="0" fontId="16" fillId="0" borderId="0"/>
    <xf numFmtId="0" fontId="30"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22" fillId="0" borderId="0"/>
    <xf numFmtId="166" fontId="16" fillId="0" borderId="0"/>
    <xf numFmtId="166" fontId="16" fillId="0" borderId="0"/>
    <xf numFmtId="0" fontId="9" fillId="0" borderId="0"/>
    <xf numFmtId="0" fontId="31" fillId="0" borderId="0"/>
    <xf numFmtId="0" fontId="16"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37" fontId="16" fillId="0" borderId="0"/>
    <xf numFmtId="0" fontId="18" fillId="0" borderId="0"/>
    <xf numFmtId="0" fontId="30" fillId="0" borderId="0"/>
    <xf numFmtId="0" fontId="1" fillId="0" borderId="0"/>
    <xf numFmtId="0" fontId="1" fillId="0" borderId="0"/>
    <xf numFmtId="0" fontId="1" fillId="0" borderId="0"/>
    <xf numFmtId="0" fontId="1" fillId="0" borderId="0"/>
    <xf numFmtId="0" fontId="1" fillId="0" borderId="0"/>
    <xf numFmtId="0" fontId="18" fillId="0" borderId="0"/>
    <xf numFmtId="37" fontId="16" fillId="0" borderId="0"/>
    <xf numFmtId="0" fontId="9" fillId="0" borderId="0"/>
    <xf numFmtId="0" fontId="19" fillId="0" borderId="0"/>
    <xf numFmtId="0" fontId="18" fillId="0" borderId="0"/>
    <xf numFmtId="0" fontId="9"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7" fontId="16" fillId="0" borderId="0"/>
    <xf numFmtId="37" fontId="16" fillId="0" borderId="0"/>
    <xf numFmtId="0" fontId="23" fillId="0" borderId="0"/>
    <xf numFmtId="0" fontId="23" fillId="0" borderId="0"/>
    <xf numFmtId="0" fontId="1" fillId="0" borderId="0"/>
    <xf numFmtId="0" fontId="1" fillId="0" borderId="0"/>
    <xf numFmtId="0" fontId="1" fillId="0" borderId="0"/>
    <xf numFmtId="0" fontId="1"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9" fillId="0" borderId="0"/>
    <xf numFmtId="0" fontId="23" fillId="0" borderId="0"/>
    <xf numFmtId="166" fontId="19"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32" fillId="6" borderId="2" applyNumberFormat="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37" fontId="22" fillId="0" borderId="0"/>
    <xf numFmtId="166" fontId="33" fillId="0" borderId="0">
      <alignment horizontal="centerContinuous"/>
    </xf>
    <xf numFmtId="0" fontId="33" fillId="0" borderId="0">
      <alignment horizontal="centerContinuous"/>
    </xf>
    <xf numFmtId="0" fontId="10" fillId="0" borderId="6" applyNumberFormat="0" applyFill="0" applyAlignment="0" applyProtection="0"/>
    <xf numFmtId="0" fontId="34" fillId="0" borderId="0" applyNumberFormat="0" applyFill="0" applyBorder="0" applyAlignment="0" applyProtection="0"/>
    <xf numFmtId="166" fontId="35" fillId="0" borderId="0" applyAlignment="0"/>
    <xf numFmtId="0" fontId="35" fillId="0" borderId="0" applyAlignment="0"/>
    <xf numFmtId="165" fontId="1" fillId="0" borderId="0" applyFont="0" applyFill="0" applyBorder="0" applyAlignment="0" applyProtection="0"/>
    <xf numFmtId="9" fontId="1" fillId="0" borderId="0" applyFont="0" applyFill="0" applyBorder="0" applyAlignment="0" applyProtection="0"/>
    <xf numFmtId="0" fontId="29" fillId="0" borderId="0"/>
  </cellStyleXfs>
  <cellXfs count="516">
    <xf numFmtId="0" fontId="0" fillId="0" borderId="0" xfId="0"/>
    <xf numFmtId="0" fontId="4" fillId="34" borderId="0" xfId="0" applyFont="1" applyFill="1" applyAlignment="1">
      <alignment vertical="top" wrapText="1"/>
    </xf>
    <xf numFmtId="0" fontId="36" fillId="34" borderId="0" xfId="0" applyFont="1" applyFill="1" applyAlignment="1">
      <alignment horizontal="left" vertical="top"/>
    </xf>
    <xf numFmtId="0" fontId="36" fillId="0" borderId="0" xfId="0" applyFont="1" applyAlignment="1">
      <alignment vertical="top" wrapText="1"/>
    </xf>
    <xf numFmtId="0" fontId="3" fillId="0" borderId="0" xfId="0" applyFont="1" applyAlignment="1">
      <alignment vertical="top" wrapText="1"/>
    </xf>
    <xf numFmtId="0" fontId="38" fillId="34" borderId="0" xfId="0" applyFont="1" applyFill="1" applyAlignment="1">
      <alignment vertical="center"/>
    </xf>
    <xf numFmtId="0" fontId="36" fillId="0" borderId="0" xfId="0" applyFont="1" applyAlignment="1">
      <alignment vertical="top"/>
    </xf>
    <xf numFmtId="0" fontId="2" fillId="0" borderId="0" xfId="0" applyFont="1" applyAlignment="1">
      <alignment vertical="top" wrapText="1"/>
    </xf>
    <xf numFmtId="0" fontId="4" fillId="34" borderId="0" xfId="0" applyFont="1" applyFill="1" applyAlignment="1">
      <alignment vertical="top"/>
    </xf>
    <xf numFmtId="0" fontId="4"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7" fillId="34" borderId="0" xfId="0" applyFont="1" applyFill="1" applyAlignment="1">
      <alignment vertical="top" wrapText="1"/>
    </xf>
    <xf numFmtId="0" fontId="41" fillId="0" borderId="0" xfId="0" applyFont="1" applyAlignment="1">
      <alignment horizontal="left" vertical="top" wrapText="1"/>
    </xf>
    <xf numFmtId="0" fontId="37" fillId="0" borderId="0" xfId="0" applyFont="1" applyAlignment="1">
      <alignment vertical="top"/>
    </xf>
    <xf numFmtId="0" fontId="6" fillId="0" borderId="7" xfId="0" applyFont="1" applyBorder="1" applyAlignment="1">
      <alignment horizontal="centerContinuous" vertical="top" wrapText="1"/>
    </xf>
    <xf numFmtId="0" fontId="4" fillId="0" borderId="8" xfId="0" applyFont="1" applyBorder="1" applyAlignment="1">
      <alignment horizontal="centerContinuous" vertical="top" wrapText="1"/>
    </xf>
    <xf numFmtId="0" fontId="5" fillId="0" borderId="0" xfId="0" applyFont="1" applyAlignment="1">
      <alignment horizontal="left" vertical="top"/>
    </xf>
    <xf numFmtId="0" fontId="36" fillId="34" borderId="0" xfId="0" applyFont="1" applyFill="1" applyAlignment="1">
      <alignment vertical="top"/>
    </xf>
    <xf numFmtId="0" fontId="3" fillId="0" borderId="0" xfId="0" applyFont="1" applyAlignment="1">
      <alignment vertical="top"/>
    </xf>
    <xf numFmtId="0" fontId="38" fillId="34" borderId="0" xfId="0" applyFont="1" applyFill="1" applyAlignment="1">
      <alignment vertical="top"/>
    </xf>
    <xf numFmtId="0" fontId="6" fillId="0" borderId="0" xfId="0" applyFont="1" applyAlignment="1">
      <alignment horizontal="left" vertical="top"/>
    </xf>
    <xf numFmtId="0" fontId="5" fillId="0" borderId="0" xfId="0" applyFont="1" applyAlignment="1">
      <alignment vertical="top"/>
    </xf>
    <xf numFmtId="0" fontId="5" fillId="34" borderId="0" xfId="0" applyFont="1" applyFill="1" applyAlignment="1">
      <alignment vertical="top"/>
    </xf>
    <xf numFmtId="0" fontId="41" fillId="0" borderId="0" xfId="0" applyFont="1" applyAlignment="1">
      <alignment vertical="top" wrapText="1"/>
    </xf>
    <xf numFmtId="0" fontId="6" fillId="0" borderId="0" xfId="0" applyFont="1" applyAlignment="1">
      <alignment horizontal="centerContinuous" vertical="top" wrapText="1"/>
    </xf>
    <xf numFmtId="0" fontId="4" fillId="0" borderId="0" xfId="0" applyFont="1" applyAlignment="1">
      <alignment horizontal="centerContinuous" vertical="top" wrapText="1"/>
    </xf>
    <xf numFmtId="0" fontId="4" fillId="0" borderId="0" xfId="0" applyFont="1"/>
    <xf numFmtId="15" fontId="4" fillId="0" borderId="0" xfId="0" applyNumberFormat="1" applyFont="1" applyAlignment="1">
      <alignment vertical="top"/>
    </xf>
    <xf numFmtId="0" fontId="4" fillId="0" borderId="0" xfId="0" applyFont="1" applyAlignment="1">
      <alignment vertical="top" wrapText="1"/>
    </xf>
    <xf numFmtId="0" fontId="4" fillId="34" borderId="0" xfId="0" applyFont="1" applyFill="1" applyAlignment="1">
      <alignment horizontal="left" vertical="top"/>
    </xf>
    <xf numFmtId="0" fontId="39" fillId="0" borderId="0" xfId="183" applyNumberFormat="1" applyFont="1" applyFill="1" applyBorder="1" applyAlignment="1" applyProtection="1">
      <alignment vertical="top" wrapText="1"/>
    </xf>
    <xf numFmtId="0" fontId="39" fillId="0" borderId="8" xfId="183" applyNumberFormat="1" applyFont="1" applyFill="1" applyBorder="1" applyAlignment="1" applyProtection="1">
      <alignment vertical="top" wrapText="1"/>
    </xf>
    <xf numFmtId="49" fontId="4" fillId="0" borderId="0" xfId="0" applyNumberFormat="1" applyFont="1" applyAlignment="1">
      <alignment vertical="top" wrapText="1"/>
    </xf>
    <xf numFmtId="0" fontId="5" fillId="34" borderId="0" xfId="0" applyFont="1" applyFill="1" applyAlignment="1">
      <alignment horizontal="left" vertical="top"/>
    </xf>
    <xf numFmtId="0" fontId="2" fillId="0" borderId="0" xfId="0" applyFont="1" applyAlignment="1">
      <alignment wrapText="1"/>
    </xf>
    <xf numFmtId="0" fontId="4" fillId="0" borderId="9" xfId="0" applyFont="1" applyBorder="1" applyAlignment="1">
      <alignment wrapText="1"/>
    </xf>
    <xf numFmtId="0" fontId="4" fillId="0" borderId="16" xfId="0" applyFont="1" applyBorder="1" applyAlignment="1">
      <alignment wrapText="1"/>
    </xf>
    <xf numFmtId="0" fontId="4" fillId="0" borderId="10"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37" fillId="0" borderId="0" xfId="0" applyFont="1" applyAlignment="1">
      <alignment horizontal="left" vertical="top"/>
    </xf>
    <xf numFmtId="0" fontId="4" fillId="0" borderId="8" xfId="0" applyFont="1" applyBorder="1" applyAlignment="1">
      <alignment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vertical="top" wrapText="1"/>
    </xf>
    <xf numFmtId="0" fontId="5" fillId="0" borderId="8" xfId="0" applyFont="1" applyBorder="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4" fillId="0" borderId="8" xfId="0" applyFont="1" applyBorder="1"/>
    <xf numFmtId="0" fontId="4" fillId="0" borderId="9" xfId="0" applyFont="1" applyBorder="1" applyAlignment="1">
      <alignment vertical="top" wrapText="1"/>
    </xf>
    <xf numFmtId="0" fontId="4" fillId="0" borderId="0" xfId="0" applyFont="1" applyAlignment="1">
      <alignment horizontal="left" vertical="top"/>
    </xf>
    <xf numFmtId="0" fontId="4" fillId="0" borderId="7" xfId="0" applyFont="1" applyBorder="1" applyAlignment="1">
      <alignment vertical="top" wrapText="1"/>
    </xf>
    <xf numFmtId="0" fontId="2" fillId="0" borderId="0" xfId="0" applyFont="1" applyAlignment="1">
      <alignment horizontal="left" vertical="top" wrapText="1"/>
    </xf>
    <xf numFmtId="49" fontId="4" fillId="34" borderId="0" xfId="0" applyNumberFormat="1" applyFont="1" applyFill="1" applyAlignment="1">
      <alignment vertical="top" wrapText="1"/>
    </xf>
    <xf numFmtId="49" fontId="4" fillId="0" borderId="0" xfId="0" applyNumberFormat="1" applyFont="1" applyAlignment="1">
      <alignment vertical="top"/>
    </xf>
    <xf numFmtId="0" fontId="5" fillId="0" borderId="0" xfId="0" applyFont="1" applyAlignment="1">
      <alignment horizontal="right" vertical="top" wrapText="1" indent="1"/>
    </xf>
    <xf numFmtId="0" fontId="4" fillId="37" borderId="0" xfId="0" applyFont="1" applyFill="1" applyAlignment="1">
      <alignment vertical="top"/>
    </xf>
    <xf numFmtId="15" fontId="4" fillId="0" borderId="0" xfId="0" quotePrefix="1" applyNumberFormat="1" applyFont="1" applyAlignment="1">
      <alignment vertical="top"/>
    </xf>
    <xf numFmtId="0" fontId="4" fillId="34" borderId="0" xfId="0" applyFont="1" applyFill="1" applyAlignment="1">
      <alignment horizontal="left" vertical="top" wrapText="1"/>
    </xf>
    <xf numFmtId="0" fontId="4" fillId="0" borderId="0" xfId="0" applyFont="1" applyAlignment="1">
      <alignment wrapText="1"/>
    </xf>
    <xf numFmtId="0" fontId="4" fillId="0" borderId="8" xfId="0" applyFont="1" applyBorder="1" applyAlignment="1">
      <alignment vertical="top"/>
    </xf>
    <xf numFmtId="0" fontId="4" fillId="37" borderId="0" xfId="0" applyFont="1" applyFill="1" applyAlignment="1">
      <alignment vertical="top" wrapText="1"/>
    </xf>
    <xf numFmtId="0" fontId="4" fillId="37" borderId="0" xfId="0" applyFont="1" applyFill="1"/>
    <xf numFmtId="0" fontId="47" fillId="0" borderId="0" xfId="0" applyFont="1"/>
    <xf numFmtId="0" fontId="4" fillId="0" borderId="0" xfId="0" applyFont="1" applyAlignment="1">
      <alignment horizontal="left"/>
    </xf>
    <xf numFmtId="0" fontId="4" fillId="37" borderId="0" xfId="0" applyFont="1" applyFill="1" applyAlignment="1">
      <alignment wrapText="1"/>
    </xf>
    <xf numFmtId="0" fontId="47" fillId="37" borderId="0" xfId="0" applyFont="1" applyFill="1" applyAlignment="1">
      <alignment vertical="top"/>
    </xf>
    <xf numFmtId="0" fontId="49" fillId="0" borderId="0" xfId="0" applyFont="1" applyAlignment="1">
      <alignment vertical="center"/>
    </xf>
    <xf numFmtId="0" fontId="39" fillId="0" borderId="0" xfId="0" applyFont="1"/>
    <xf numFmtId="0" fontId="49" fillId="40" borderId="0" xfId="0" applyFont="1" applyFill="1" applyAlignment="1">
      <alignment vertical="center"/>
    </xf>
    <xf numFmtId="0" fontId="45" fillId="0" borderId="0" xfId="0" applyFont="1" applyAlignment="1">
      <alignment vertical="top"/>
    </xf>
    <xf numFmtId="0" fontId="4" fillId="34" borderId="7" xfId="0" applyFont="1" applyFill="1" applyBorder="1" applyAlignment="1">
      <alignment horizontal="left" vertical="top" wrapText="1"/>
    </xf>
    <xf numFmtId="0" fontId="40" fillId="0" borderId="0" xfId="183" applyNumberFormat="1" applyFont="1" applyFill="1" applyBorder="1" applyAlignment="1" applyProtection="1">
      <alignment vertical="top" wrapText="1"/>
    </xf>
    <xf numFmtId="0" fontId="40" fillId="0" borderId="8" xfId="183" applyNumberFormat="1" applyFont="1" applyFill="1" applyBorder="1" applyAlignment="1" applyProtection="1">
      <alignment vertical="top" wrapText="1"/>
    </xf>
    <xf numFmtId="0" fontId="48" fillId="35" borderId="20" xfId="183" applyNumberFormat="1" applyFont="1" applyFill="1" applyBorder="1" applyAlignment="1" applyProtection="1">
      <alignment horizontal="center" vertical="center" wrapText="1"/>
      <protection locked="0"/>
    </xf>
    <xf numFmtId="0" fontId="7" fillId="38" borderId="20" xfId="0" applyFont="1" applyFill="1" applyBorder="1" applyAlignment="1">
      <alignment horizontal="center" vertical="top" wrapText="1"/>
    </xf>
    <xf numFmtId="0" fontId="5" fillId="0" borderId="20" xfId="0" applyFont="1" applyBorder="1" applyAlignment="1">
      <alignment horizontal="center" vertical="top" wrapText="1"/>
    </xf>
    <xf numFmtId="0" fontId="46" fillId="0" borderId="7" xfId="0" applyFont="1" applyBorder="1" applyAlignment="1">
      <alignment vertical="top" wrapText="1"/>
    </xf>
    <xf numFmtId="0" fontId="46" fillId="0" borderId="0" xfId="0" applyFont="1" applyAlignment="1">
      <alignment vertical="top" wrapText="1"/>
    </xf>
    <xf numFmtId="167" fontId="39" fillId="35" borderId="20" xfId="25686" applyNumberFormat="1" applyFont="1" applyFill="1" applyBorder="1" applyAlignment="1" applyProtection="1">
      <alignment horizontal="right" vertical="top"/>
      <protection locked="0"/>
    </xf>
    <xf numFmtId="1" fontId="39" fillId="36" borderId="20" xfId="183" applyNumberFormat="1" applyFont="1" applyFill="1" applyBorder="1" applyAlignment="1" applyProtection="1">
      <alignment horizontal="center" vertical="top" wrapText="1"/>
    </xf>
    <xf numFmtId="0" fontId="39" fillId="35" borderId="20" xfId="183" applyNumberFormat="1" applyFont="1" applyFill="1" applyBorder="1" applyAlignment="1" applyProtection="1">
      <alignment horizontal="center" vertical="top" wrapText="1"/>
      <protection locked="0"/>
    </xf>
    <xf numFmtId="0" fontId="5" fillId="0" borderId="7" xfId="0" applyFont="1" applyBorder="1" applyAlignment="1">
      <alignment vertical="top" wrapText="1"/>
    </xf>
    <xf numFmtId="0" fontId="38" fillId="0" borderId="0" xfId="0" applyFont="1" applyAlignment="1">
      <alignment vertical="top"/>
    </xf>
    <xf numFmtId="0" fontId="40" fillId="0" borderId="0" xfId="183" applyNumberFormat="1" applyFont="1" applyFill="1" applyBorder="1" applyAlignment="1" applyProtection="1">
      <alignment horizontal="right" vertical="center"/>
    </xf>
    <xf numFmtId="14" fontId="4" fillId="0" borderId="0" xfId="0" applyNumberFormat="1" applyFont="1" applyAlignment="1">
      <alignment vertical="top"/>
    </xf>
    <xf numFmtId="0" fontId="4" fillId="0" borderId="0" xfId="0" quotePrefix="1" applyFont="1" applyAlignment="1">
      <alignment vertical="top"/>
    </xf>
    <xf numFmtId="165" fontId="39" fillId="36" borderId="20" xfId="25686" applyFont="1" applyFill="1" applyBorder="1" applyAlignment="1" applyProtection="1">
      <alignment horizontal="right" vertical="top"/>
    </xf>
    <xf numFmtId="0" fontId="36" fillId="33" borderId="7" xfId="0" applyFont="1" applyFill="1" applyBorder="1" applyAlignment="1">
      <alignment vertical="top" wrapText="1"/>
    </xf>
    <xf numFmtId="0" fontId="36" fillId="33" borderId="0" xfId="0" applyFont="1" applyFill="1" applyAlignment="1">
      <alignment vertical="top" wrapText="1"/>
    </xf>
    <xf numFmtId="0" fontId="36" fillId="33" borderId="8" xfId="0" applyFont="1" applyFill="1" applyBorder="1" applyAlignment="1">
      <alignment vertical="top" wrapText="1"/>
    </xf>
    <xf numFmtId="0" fontId="2" fillId="34" borderId="0" xfId="0" applyFont="1" applyFill="1" applyAlignment="1">
      <alignment vertical="top" wrapText="1"/>
    </xf>
    <xf numFmtId="0" fontId="4" fillId="34" borderId="8" xfId="0" applyFont="1" applyFill="1" applyBorder="1" applyAlignment="1">
      <alignment vertical="top" wrapText="1"/>
    </xf>
    <xf numFmtId="15" fontId="4" fillId="0" borderId="0" xfId="0" quotePrefix="1" applyNumberFormat="1" applyFont="1" applyAlignment="1">
      <alignment horizontal="left" vertical="top"/>
    </xf>
    <xf numFmtId="15" fontId="4" fillId="37" borderId="0" xfId="0" quotePrefix="1" applyNumberFormat="1" applyFont="1" applyFill="1" applyAlignment="1">
      <alignment horizontal="left" vertical="top"/>
    </xf>
    <xf numFmtId="0" fontId="4" fillId="37" borderId="0" xfId="0" quotePrefix="1" applyFont="1" applyFill="1" applyAlignment="1">
      <alignment horizontal="left" vertical="top"/>
    </xf>
    <xf numFmtId="14" fontId="4" fillId="37" borderId="0" xfId="0" quotePrefix="1" applyNumberFormat="1" applyFont="1" applyFill="1" applyAlignment="1">
      <alignment horizontal="left" vertical="top"/>
    </xf>
    <xf numFmtId="0" fontId="45" fillId="37" borderId="0" xfId="0" applyFont="1" applyFill="1" applyAlignment="1">
      <alignment vertical="top"/>
    </xf>
    <xf numFmtId="167" fontId="39" fillId="35" borderId="20" xfId="25686" applyNumberFormat="1" applyFont="1" applyFill="1" applyBorder="1" applyAlignment="1" applyProtection="1">
      <alignment vertical="center"/>
      <protection locked="0"/>
    </xf>
    <xf numFmtId="167" fontId="39" fillId="35" borderId="45" xfId="25686" applyNumberFormat="1" applyFont="1" applyFill="1" applyBorder="1" applyAlignment="1" applyProtection="1">
      <alignment vertical="center"/>
      <protection locked="0"/>
    </xf>
    <xf numFmtId="167" fontId="39" fillId="35" borderId="20" xfId="25686" applyNumberFormat="1" applyFont="1" applyFill="1" applyBorder="1" applyAlignment="1" applyProtection="1">
      <alignment horizontal="center" vertical="top"/>
      <protection locked="0"/>
    </xf>
    <xf numFmtId="0" fontId="4" fillId="34" borderId="7" xfId="0" applyFont="1" applyFill="1" applyBorder="1" applyAlignment="1">
      <alignment vertical="top" wrapText="1"/>
    </xf>
    <xf numFmtId="1" fontId="4" fillId="0" borderId="0" xfId="0" applyNumberFormat="1" applyFont="1" applyAlignment="1">
      <alignment horizontal="left" vertical="top"/>
    </xf>
    <xf numFmtId="0" fontId="7" fillId="34" borderId="0" xfId="0" applyFont="1" applyFill="1" applyAlignment="1">
      <alignment horizontal="center" vertical="center"/>
    </xf>
    <xf numFmtId="0" fontId="4" fillId="0" borderId="0" xfId="0" applyFont="1" applyAlignment="1">
      <alignment vertical="center"/>
    </xf>
    <xf numFmtId="0" fontId="4" fillId="35" borderId="20" xfId="0" applyFont="1" applyFill="1" applyBorder="1" applyAlignment="1" applyProtection="1">
      <alignment horizontal="center" vertical="center" wrapText="1"/>
      <protection locked="0"/>
    </xf>
    <xf numFmtId="0" fontId="5" fillId="34" borderId="0" xfId="0" applyFont="1" applyFill="1" applyAlignment="1">
      <alignment vertical="top" wrapText="1"/>
    </xf>
    <xf numFmtId="0" fontId="5" fillId="0" borderId="0" xfId="14583" applyFont="1"/>
    <xf numFmtId="3" fontId="5" fillId="0" borderId="0" xfId="14583" applyNumberFormat="1" applyFont="1"/>
    <xf numFmtId="49" fontId="5" fillId="0" borderId="0" xfId="0" applyNumberFormat="1" applyFont="1" applyAlignment="1">
      <alignment horizontal="left" vertical="top"/>
    </xf>
    <xf numFmtId="0" fontId="5" fillId="34" borderId="0" xfId="14583" applyFont="1" applyFill="1"/>
    <xf numFmtId="0" fontId="7" fillId="38" borderId="22" xfId="0" applyFont="1" applyFill="1" applyBorder="1" applyAlignment="1">
      <alignment horizontal="center" vertical="center" wrapText="1"/>
    </xf>
    <xf numFmtId="0" fontId="4" fillId="39" borderId="0" xfId="0" applyFont="1" applyFill="1" applyAlignment="1">
      <alignment vertical="top"/>
    </xf>
    <xf numFmtId="0" fontId="4" fillId="0" borderId="0" xfId="0" applyFont="1" applyAlignment="1">
      <alignment horizontal="left" vertical="top" wrapText="1"/>
    </xf>
    <xf numFmtId="0" fontId="0" fillId="34" borderId="0" xfId="0" applyFill="1"/>
    <xf numFmtId="0" fontId="0" fillId="43" borderId="0" xfId="0" applyFill="1"/>
    <xf numFmtId="165" fontId="39" fillId="36" borderId="44" xfId="25686" applyFont="1" applyFill="1" applyBorder="1" applyAlignment="1" applyProtection="1">
      <alignment vertical="center"/>
    </xf>
    <xf numFmtId="0" fontId="4" fillId="0" borderId="0" xfId="0" applyFont="1" applyAlignment="1">
      <alignment horizontal="left" indent="1"/>
    </xf>
    <xf numFmtId="0" fontId="4" fillId="34" borderId="0" xfId="0" applyFont="1" applyFill="1" applyAlignment="1">
      <alignment horizontal="right" vertical="top" indent="1"/>
    </xf>
    <xf numFmtId="0" fontId="5" fillId="0" borderId="7" xfId="0" applyFont="1" applyBorder="1" applyAlignment="1">
      <alignment horizontal="left" vertical="top" indent="2"/>
    </xf>
    <xf numFmtId="0" fontId="50" fillId="34" borderId="0" xfId="0" applyFont="1" applyFill="1" applyAlignment="1">
      <alignment vertical="top" wrapText="1"/>
    </xf>
    <xf numFmtId="0" fontId="10" fillId="44" borderId="17" xfId="0" applyFont="1" applyFill="1" applyBorder="1"/>
    <xf numFmtId="0" fontId="9" fillId="34" borderId="0" xfId="0" applyFont="1" applyFill="1"/>
    <xf numFmtId="0" fontId="9" fillId="45" borderId="0" xfId="0" applyFont="1" applyFill="1"/>
    <xf numFmtId="0" fontId="54" fillId="33" borderId="66" xfId="0" applyFont="1" applyFill="1" applyBorder="1"/>
    <xf numFmtId="0" fontId="54" fillId="33" borderId="67" xfId="0" applyFont="1" applyFill="1" applyBorder="1"/>
    <xf numFmtId="167" fontId="54" fillId="33" borderId="67" xfId="25686" applyNumberFormat="1" applyFont="1" applyFill="1" applyBorder="1"/>
    <xf numFmtId="167" fontId="54" fillId="33" borderId="67" xfId="25686" applyNumberFormat="1" applyFont="1" applyFill="1" applyBorder="1" applyAlignment="1">
      <alignment horizontal="left"/>
    </xf>
    <xf numFmtId="167" fontId="54" fillId="33" borderId="65" xfId="25686" applyNumberFormat="1" applyFont="1" applyFill="1" applyBorder="1"/>
    <xf numFmtId="0" fontId="9" fillId="34" borderId="72" xfId="0" applyFont="1" applyFill="1" applyBorder="1"/>
    <xf numFmtId="0" fontId="54" fillId="33" borderId="74" xfId="0" applyFont="1" applyFill="1" applyBorder="1" applyAlignment="1">
      <alignment horizontal="center"/>
    </xf>
    <xf numFmtId="0" fontId="54" fillId="33" borderId="75" xfId="0" applyFont="1" applyFill="1" applyBorder="1" applyAlignment="1">
      <alignment horizontal="center"/>
    </xf>
    <xf numFmtId="0" fontId="55" fillId="33" borderId="0" xfId="25688" applyFont="1" applyFill="1" applyAlignment="1">
      <alignment wrapText="1"/>
    </xf>
    <xf numFmtId="0" fontId="56" fillId="42" borderId="74" xfId="25688" applyFont="1" applyFill="1" applyBorder="1"/>
    <xf numFmtId="0" fontId="57" fillId="42" borderId="0" xfId="25688" applyFont="1" applyFill="1"/>
    <xf numFmtId="0" fontId="56" fillId="42" borderId="0" xfId="25688" applyFont="1" applyFill="1"/>
    <xf numFmtId="0" fontId="56" fillId="42" borderId="76" xfId="25688" applyFont="1" applyFill="1" applyBorder="1"/>
    <xf numFmtId="0" fontId="56" fillId="35" borderId="74" xfId="25688" applyFont="1" applyFill="1" applyBorder="1"/>
    <xf numFmtId="0" fontId="57" fillId="0" borderId="69" xfId="25688" applyFont="1" applyBorder="1"/>
    <xf numFmtId="0" fontId="57" fillId="0" borderId="0" xfId="25688" applyFont="1"/>
    <xf numFmtId="0" fontId="56" fillId="35" borderId="69" xfId="25688" applyFont="1" applyFill="1" applyBorder="1"/>
    <xf numFmtId="0" fontId="56" fillId="35" borderId="0" xfId="25688" applyFont="1" applyFill="1"/>
    <xf numFmtId="1" fontId="10" fillId="42" borderId="76" xfId="0" applyNumberFormat="1" applyFont="1" applyFill="1" applyBorder="1" applyAlignment="1">
      <alignment horizontal="center"/>
    </xf>
    <xf numFmtId="0" fontId="10" fillId="42" borderId="74" xfId="0" applyFont="1" applyFill="1" applyBorder="1" applyAlignment="1">
      <alignment horizontal="center"/>
    </xf>
    <xf numFmtId="0" fontId="10" fillId="42" borderId="75" xfId="0" applyFont="1" applyFill="1" applyBorder="1" applyAlignment="1">
      <alignment horizontal="center"/>
    </xf>
    <xf numFmtId="0" fontId="9" fillId="42" borderId="69" xfId="0" applyFont="1" applyFill="1" applyBorder="1" applyAlignment="1">
      <alignment horizontal="center"/>
    </xf>
    <xf numFmtId="0" fontId="9" fillId="42" borderId="0" xfId="0" applyFont="1" applyFill="1" applyAlignment="1">
      <alignment horizontal="center"/>
    </xf>
    <xf numFmtId="0" fontId="9" fillId="42" borderId="70" xfId="0" applyFont="1" applyFill="1" applyBorder="1" applyAlignment="1">
      <alignment horizontal="center"/>
    </xf>
    <xf numFmtId="1" fontId="9" fillId="42" borderId="69" xfId="0" applyNumberFormat="1" applyFont="1" applyFill="1" applyBorder="1" applyAlignment="1">
      <alignment horizontal="center"/>
    </xf>
    <xf numFmtId="0" fontId="9" fillId="42" borderId="71" xfId="0" applyFont="1" applyFill="1" applyBorder="1" applyAlignment="1">
      <alignment horizontal="center"/>
    </xf>
    <xf numFmtId="0" fontId="9" fillId="42" borderId="72" xfId="0" applyFont="1" applyFill="1" applyBorder="1" applyAlignment="1">
      <alignment horizontal="center"/>
    </xf>
    <xf numFmtId="0" fontId="9" fillId="42" borderId="73" xfId="0" applyFont="1" applyFill="1" applyBorder="1" applyAlignment="1">
      <alignment horizontal="center"/>
    </xf>
    <xf numFmtId="0" fontId="10" fillId="42" borderId="68" xfId="0" applyFont="1" applyFill="1" applyBorder="1" applyAlignment="1">
      <alignment horizontal="left"/>
    </xf>
    <xf numFmtId="0" fontId="9" fillId="34" borderId="69" xfId="0" applyFont="1" applyFill="1" applyBorder="1" applyAlignment="1">
      <alignment horizontal="left"/>
    </xf>
    <xf numFmtId="0" fontId="9" fillId="45" borderId="69" xfId="0" applyFont="1" applyFill="1" applyBorder="1" applyAlignment="1">
      <alignment horizontal="left"/>
    </xf>
    <xf numFmtId="0" fontId="9" fillId="34" borderId="71" xfId="0" applyFont="1" applyFill="1" applyBorder="1" applyAlignment="1">
      <alignment horizontal="left"/>
    </xf>
    <xf numFmtId="0" fontId="0" fillId="42" borderId="77" xfId="0" applyFill="1" applyBorder="1"/>
    <xf numFmtId="0" fontId="0" fillId="42" borderId="78" xfId="0" applyFill="1" applyBorder="1"/>
    <xf numFmtId="0" fontId="0" fillId="42" borderId="79" xfId="0" applyFill="1" applyBorder="1"/>
    <xf numFmtId="0" fontId="0" fillId="42" borderId="82" xfId="0" applyFill="1" applyBorder="1"/>
    <xf numFmtId="0" fontId="0" fillId="42" borderId="83" xfId="0" applyFill="1" applyBorder="1"/>
    <xf numFmtId="0" fontId="0" fillId="34" borderId="78" xfId="0" applyFill="1" applyBorder="1"/>
    <xf numFmtId="0" fontId="59" fillId="33" borderId="69" xfId="0" applyFont="1" applyFill="1" applyBorder="1"/>
    <xf numFmtId="0" fontId="59" fillId="33" borderId="0" xfId="0" applyFont="1" applyFill="1"/>
    <xf numFmtId="0" fontId="60" fillId="33" borderId="0" xfId="0" applyFont="1" applyFill="1" applyAlignment="1">
      <alignment horizontal="center"/>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2" fillId="34" borderId="0" xfId="0" applyFont="1" applyFill="1" applyAlignment="1">
      <alignment wrapText="1"/>
    </xf>
    <xf numFmtId="0" fontId="5" fillId="34" borderId="8" xfId="0" applyFont="1" applyFill="1" applyBorder="1" applyAlignment="1">
      <alignment vertical="top" wrapText="1"/>
    </xf>
    <xf numFmtId="0" fontId="4" fillId="34" borderId="0" xfId="0" applyFont="1" applyFill="1"/>
    <xf numFmtId="0" fontId="61" fillId="0" borderId="0" xfId="0" applyFont="1" applyAlignment="1">
      <alignment vertical="top"/>
    </xf>
    <xf numFmtId="0" fontId="63" fillId="0" borderId="0" xfId="0" applyFont="1" applyAlignment="1">
      <alignment vertical="top"/>
    </xf>
    <xf numFmtId="0" fontId="64" fillId="0" borderId="0" xfId="0" applyFont="1"/>
    <xf numFmtId="0" fontId="64" fillId="0" borderId="0" xfId="0" applyFont="1" applyAlignment="1">
      <alignment vertical="top"/>
    </xf>
    <xf numFmtId="0" fontId="4" fillId="34" borderId="7" xfId="0" applyFont="1" applyFill="1" applyBorder="1" applyAlignment="1" applyProtection="1">
      <alignment horizontal="left" vertical="top" wrapText="1"/>
      <protection locked="0"/>
    </xf>
    <xf numFmtId="0" fontId="4" fillId="34" borderId="0" xfId="0" applyFont="1" applyFill="1" applyAlignment="1" applyProtection="1">
      <alignment horizontal="left" vertical="top" wrapText="1"/>
      <protection locked="0"/>
    </xf>
    <xf numFmtId="0" fontId="4" fillId="34" borderId="8" xfId="0" applyFont="1" applyFill="1" applyBorder="1" applyAlignment="1" applyProtection="1">
      <alignment horizontal="left" vertical="top" wrapText="1"/>
      <protection locked="0"/>
    </xf>
    <xf numFmtId="0" fontId="5" fillId="0" borderId="0" xfId="0" applyFont="1" applyAlignment="1">
      <alignment wrapText="1"/>
    </xf>
    <xf numFmtId="0" fontId="5" fillId="0" borderId="0" xfId="0" applyFont="1"/>
    <xf numFmtId="0" fontId="6" fillId="0" borderId="0" xfId="0" applyFont="1"/>
    <xf numFmtId="0" fontId="7" fillId="0" borderId="27" xfId="0" applyFont="1" applyBorder="1" applyAlignment="1">
      <alignment horizontal="center" vertical="center" wrapText="1"/>
    </xf>
    <xf numFmtId="0" fontId="7" fillId="0" borderId="0" xfId="0" applyFont="1" applyAlignment="1">
      <alignment horizontal="center" vertical="center" wrapText="1"/>
    </xf>
    <xf numFmtId="0" fontId="5" fillId="0" borderId="19" xfId="0" applyFont="1" applyBorder="1" applyAlignment="1">
      <alignment horizontal="center" wrapText="1"/>
    </xf>
    <xf numFmtId="0" fontId="65" fillId="0" borderId="27" xfId="0" applyFont="1" applyBorder="1" applyAlignment="1">
      <alignment horizontal="left" vertical="center" wrapText="1"/>
    </xf>
    <xf numFmtId="0" fontId="65" fillId="0" borderId="0" xfId="0" applyFont="1" applyAlignment="1">
      <alignment horizontal="left" vertical="center" wrapText="1"/>
    </xf>
    <xf numFmtId="167" fontId="39" fillId="0" borderId="27" xfId="25686" applyNumberFormat="1" applyFont="1" applyFill="1" applyBorder="1" applyAlignment="1" applyProtection="1">
      <alignment vertical="center"/>
    </xf>
    <xf numFmtId="167" fontId="39" fillId="0" borderId="0" xfId="25686" applyNumberFormat="1" applyFont="1" applyFill="1" applyBorder="1" applyAlignment="1" applyProtection="1">
      <alignment vertical="center"/>
    </xf>
    <xf numFmtId="0" fontId="4" fillId="0" borderId="19" xfId="0" applyFont="1" applyBorder="1" applyAlignment="1">
      <alignment horizontal="center" vertical="top"/>
    </xf>
    <xf numFmtId="0" fontId="10" fillId="45" borderId="17" xfId="0" applyFont="1" applyFill="1" applyBorder="1" applyAlignment="1">
      <alignment horizontal="left"/>
    </xf>
    <xf numFmtId="0" fontId="10" fillId="46" borderId="17" xfId="0" applyFont="1" applyFill="1" applyBorder="1" applyAlignment="1">
      <alignment horizontal="left"/>
    </xf>
    <xf numFmtId="0" fontId="10" fillId="44" borderId="17" xfId="0" applyFont="1" applyFill="1" applyBorder="1" applyAlignment="1">
      <alignment horizontal="left"/>
    </xf>
    <xf numFmtId="0" fontId="10" fillId="47" borderId="17" xfId="0" applyFont="1" applyFill="1" applyBorder="1" applyAlignment="1">
      <alignment horizontal="left"/>
    </xf>
    <xf numFmtId="0" fontId="10" fillId="48" borderId="17" xfId="0" applyFont="1" applyFill="1" applyBorder="1" applyAlignment="1">
      <alignment horizontal="left"/>
    </xf>
    <xf numFmtId="167" fontId="56" fillId="45" borderId="76" xfId="25686" applyNumberFormat="1" applyFont="1" applyFill="1" applyBorder="1"/>
    <xf numFmtId="167" fontId="56" fillId="45" borderId="74" xfId="25686" applyNumberFormat="1" applyFont="1" applyFill="1" applyBorder="1"/>
    <xf numFmtId="167" fontId="56" fillId="45" borderId="80" xfId="25686" applyNumberFormat="1" applyFont="1" applyFill="1" applyBorder="1"/>
    <xf numFmtId="167" fontId="56" fillId="45" borderId="81" xfId="25686" applyNumberFormat="1" applyFont="1" applyFill="1" applyBorder="1"/>
    <xf numFmtId="167" fontId="56" fillId="45" borderId="75" xfId="25686" applyNumberFormat="1" applyFont="1" applyFill="1" applyBorder="1"/>
    <xf numFmtId="167" fontId="57" fillId="45" borderId="69" xfId="25686" applyNumberFormat="1" applyFont="1" applyFill="1" applyBorder="1"/>
    <xf numFmtId="167" fontId="57" fillId="45" borderId="0" xfId="25686" applyNumberFormat="1" applyFont="1" applyFill="1" applyBorder="1"/>
    <xf numFmtId="167" fontId="57" fillId="45" borderId="8" xfId="25686" applyNumberFormat="1" applyFont="1" applyFill="1" applyBorder="1"/>
    <xf numFmtId="167" fontId="57" fillId="45" borderId="7" xfId="25686" applyNumberFormat="1" applyFont="1" applyFill="1" applyBorder="1"/>
    <xf numFmtId="167" fontId="57" fillId="45" borderId="70" xfId="25686" applyNumberFormat="1" applyFont="1" applyFill="1" applyBorder="1"/>
    <xf numFmtId="167" fontId="56" fillId="45" borderId="69" xfId="25686" applyNumberFormat="1" applyFont="1" applyFill="1" applyBorder="1"/>
    <xf numFmtId="167" fontId="56" fillId="45" borderId="0" xfId="25686" applyNumberFormat="1" applyFont="1" applyFill="1" applyBorder="1"/>
    <xf numFmtId="167" fontId="56" fillId="45" borderId="8" xfId="25686" applyNumberFormat="1" applyFont="1" applyFill="1" applyBorder="1"/>
    <xf numFmtId="167" fontId="56" fillId="45" borderId="7" xfId="25686" applyNumberFormat="1" applyFont="1" applyFill="1" applyBorder="1"/>
    <xf numFmtId="167" fontId="56" fillId="45" borderId="70" xfId="25686" applyNumberFormat="1" applyFont="1" applyFill="1" applyBorder="1"/>
    <xf numFmtId="167" fontId="56" fillId="46" borderId="69" xfId="25686" applyNumberFormat="1" applyFont="1" applyFill="1" applyBorder="1"/>
    <xf numFmtId="167" fontId="56" fillId="46" borderId="0" xfId="25686" applyNumberFormat="1" applyFont="1" applyFill="1" applyBorder="1"/>
    <xf numFmtId="167" fontId="56" fillId="46" borderId="8" xfId="25686" applyNumberFormat="1" applyFont="1" applyFill="1" applyBorder="1"/>
    <xf numFmtId="167" fontId="56" fillId="46" borderId="7" xfId="25686" applyNumberFormat="1" applyFont="1" applyFill="1" applyBorder="1"/>
    <xf numFmtId="167" fontId="56" fillId="46" borderId="70" xfId="25686" applyNumberFormat="1" applyFont="1" applyFill="1" applyBorder="1"/>
    <xf numFmtId="167" fontId="57" fillId="46" borderId="69" xfId="25686" applyNumberFormat="1" applyFont="1" applyFill="1" applyBorder="1"/>
    <xf numFmtId="167" fontId="57" fillId="46" borderId="0" xfId="25686" applyNumberFormat="1" applyFont="1" applyFill="1" applyBorder="1"/>
    <xf numFmtId="167" fontId="57" fillId="46" borderId="8" xfId="25686" applyNumberFormat="1" applyFont="1" applyFill="1" applyBorder="1"/>
    <xf numFmtId="167" fontId="57" fillId="46" borderId="7" xfId="25686" applyNumberFormat="1" applyFont="1" applyFill="1" applyBorder="1"/>
    <xf numFmtId="167" fontId="57" fillId="46" borderId="70" xfId="25686" applyNumberFormat="1" applyFont="1" applyFill="1" applyBorder="1"/>
    <xf numFmtId="167" fontId="56" fillId="44" borderId="69" xfId="25686" applyNumberFormat="1" applyFont="1" applyFill="1" applyBorder="1"/>
    <xf numFmtId="167" fontId="56" fillId="44" borderId="0" xfId="25686" applyNumberFormat="1" applyFont="1" applyFill="1" applyBorder="1"/>
    <xf numFmtId="167" fontId="56" fillId="44" borderId="8" xfId="25686" applyNumberFormat="1" applyFont="1" applyFill="1" applyBorder="1"/>
    <xf numFmtId="167" fontId="56" fillId="44" borderId="7" xfId="25686" applyNumberFormat="1" applyFont="1" applyFill="1" applyBorder="1"/>
    <xf numFmtId="167" fontId="56" fillId="44" borderId="70" xfId="25686" applyNumberFormat="1" applyFont="1" applyFill="1" applyBorder="1"/>
    <xf numFmtId="167" fontId="57" fillId="44" borderId="69" xfId="25686" applyNumberFormat="1" applyFont="1" applyFill="1" applyBorder="1"/>
    <xf numFmtId="167" fontId="57" fillId="44" borderId="0" xfId="25686" applyNumberFormat="1" applyFont="1" applyFill="1" applyBorder="1"/>
    <xf numFmtId="167" fontId="57" fillId="44" borderId="8" xfId="25686" applyNumberFormat="1" applyFont="1" applyFill="1" applyBorder="1"/>
    <xf numFmtId="167" fontId="57" fillId="44" borderId="7" xfId="25686" applyNumberFormat="1" applyFont="1" applyFill="1" applyBorder="1"/>
    <xf numFmtId="167" fontId="57" fillId="44" borderId="70" xfId="25686" applyNumberFormat="1" applyFont="1" applyFill="1" applyBorder="1"/>
    <xf numFmtId="167" fontId="56" fillId="47" borderId="69" xfId="25686" applyNumberFormat="1" applyFont="1" applyFill="1" applyBorder="1"/>
    <xf numFmtId="167" fontId="56" fillId="47" borderId="0" xfId="25686" applyNumberFormat="1" applyFont="1" applyFill="1" applyBorder="1"/>
    <xf numFmtId="167" fontId="56" fillId="47" borderId="8" xfId="25686" applyNumberFormat="1" applyFont="1" applyFill="1" applyBorder="1"/>
    <xf numFmtId="167" fontId="56" fillId="47" borderId="7" xfId="25686" applyNumberFormat="1" applyFont="1" applyFill="1" applyBorder="1"/>
    <xf numFmtId="167" fontId="56" fillId="47" borderId="70" xfId="25686" applyNumberFormat="1" applyFont="1" applyFill="1" applyBorder="1"/>
    <xf numFmtId="167" fontId="57" fillId="47" borderId="69" xfId="25686" applyNumberFormat="1" applyFont="1" applyFill="1" applyBorder="1"/>
    <xf numFmtId="167" fontId="57" fillId="47" borderId="0" xfId="25686" applyNumberFormat="1" applyFont="1" applyFill="1" applyBorder="1"/>
    <xf numFmtId="167" fontId="57" fillId="47" borderId="8" xfId="25686" applyNumberFormat="1" applyFont="1" applyFill="1" applyBorder="1"/>
    <xf numFmtId="167" fontId="57" fillId="47" borderId="7" xfId="25686" applyNumberFormat="1" applyFont="1" applyFill="1" applyBorder="1"/>
    <xf numFmtId="167" fontId="57" fillId="47" borderId="70" xfId="25686" applyNumberFormat="1" applyFont="1" applyFill="1" applyBorder="1"/>
    <xf numFmtId="167" fontId="56" fillId="48" borderId="69" xfId="25686" applyNumberFormat="1" applyFont="1" applyFill="1" applyBorder="1"/>
    <xf numFmtId="167" fontId="56" fillId="48" borderId="0" xfId="25686" applyNumberFormat="1" applyFont="1" applyFill="1" applyBorder="1"/>
    <xf numFmtId="167" fontId="56" fillId="48" borderId="8" xfId="25686" applyNumberFormat="1" applyFont="1" applyFill="1" applyBorder="1"/>
    <xf numFmtId="167" fontId="56" fillId="48" borderId="7" xfId="25686" applyNumberFormat="1" applyFont="1" applyFill="1" applyBorder="1"/>
    <xf numFmtId="167" fontId="56" fillId="48" borderId="70" xfId="25686" applyNumberFormat="1" applyFont="1" applyFill="1" applyBorder="1"/>
    <xf numFmtId="167" fontId="57" fillId="48" borderId="69" xfId="25686" applyNumberFormat="1" applyFont="1" applyFill="1" applyBorder="1"/>
    <xf numFmtId="167" fontId="57" fillId="48" borderId="0" xfId="25686" applyNumberFormat="1" applyFont="1" applyFill="1" applyBorder="1"/>
    <xf numFmtId="167" fontId="57" fillId="48" borderId="8" xfId="25686" applyNumberFormat="1" applyFont="1" applyFill="1" applyBorder="1"/>
    <xf numFmtId="167" fontId="57" fillId="48" borderId="7" xfId="25686" applyNumberFormat="1" applyFont="1" applyFill="1" applyBorder="1"/>
    <xf numFmtId="167" fontId="57" fillId="48" borderId="70" xfId="25686" applyNumberFormat="1" applyFont="1" applyFill="1" applyBorder="1"/>
    <xf numFmtId="165" fontId="39" fillId="36" borderId="41" xfId="25686" applyFont="1" applyFill="1" applyBorder="1" applyAlignment="1" applyProtection="1">
      <alignment horizontal="right" vertical="top"/>
    </xf>
    <xf numFmtId="0" fontId="4" fillId="0" borderId="27" xfId="0" applyFont="1" applyBorder="1" applyAlignment="1">
      <alignment horizontal="centerContinuous" vertical="top" wrapText="1"/>
    </xf>
    <xf numFmtId="0" fontId="5" fillId="34" borderId="7" xfId="0" applyFont="1" applyFill="1" applyBorder="1" applyAlignment="1">
      <alignment horizontal="left" vertical="center" wrapText="1"/>
    </xf>
    <xf numFmtId="0" fontId="5" fillId="34" borderId="0" xfId="0" applyFont="1" applyFill="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4" fillId="35" borderId="22" xfId="0" applyFont="1" applyFill="1" applyBorder="1" applyAlignment="1" applyProtection="1">
      <alignment horizontal="center" vertical="center" wrapText="1"/>
      <protection locked="0"/>
    </xf>
    <xf numFmtId="0" fontId="4" fillId="35" borderId="23" xfId="0" applyFont="1" applyFill="1" applyBorder="1" applyAlignment="1" applyProtection="1">
      <alignment horizontal="center" vertical="center" wrapText="1"/>
      <protection locked="0"/>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41" fillId="33" borderId="11" xfId="0" applyFont="1" applyFill="1" applyBorder="1" applyAlignment="1">
      <alignment horizontal="center" vertical="top"/>
    </xf>
    <xf numFmtId="0" fontId="41" fillId="33" borderId="15" xfId="0" applyFont="1" applyFill="1" applyBorder="1" applyAlignment="1">
      <alignment horizontal="center" vertical="top"/>
    </xf>
    <xf numFmtId="0" fontId="41" fillId="33" borderId="12" xfId="0" applyFont="1" applyFill="1" applyBorder="1" applyAlignment="1">
      <alignment horizontal="center" vertical="top"/>
    </xf>
    <xf numFmtId="0" fontId="41" fillId="33" borderId="11" xfId="0" applyFont="1" applyFill="1" applyBorder="1" applyAlignment="1">
      <alignment horizontal="center" vertical="top" wrapText="1"/>
    </xf>
    <xf numFmtId="0" fontId="41" fillId="33" borderId="15" xfId="0" applyFont="1" applyFill="1" applyBorder="1" applyAlignment="1">
      <alignment horizontal="center" vertical="top" wrapText="1"/>
    </xf>
    <xf numFmtId="0" fontId="41" fillId="33" borderId="12" xfId="0" applyFont="1" applyFill="1" applyBorder="1" applyAlignment="1">
      <alignment horizontal="center" vertical="top" wrapText="1"/>
    </xf>
    <xf numFmtId="0" fontId="5" fillId="38" borderId="24" xfId="0" applyFont="1" applyFill="1" applyBorder="1" applyAlignment="1">
      <alignment horizontal="left" vertical="center" wrapText="1"/>
    </xf>
    <xf numFmtId="0" fontId="5" fillId="38" borderId="25" xfId="0" applyFont="1" applyFill="1" applyBorder="1" applyAlignment="1">
      <alignment horizontal="left" vertical="center" wrapText="1"/>
    </xf>
    <xf numFmtId="0" fontId="5" fillId="38" borderId="26" xfId="0" applyFont="1" applyFill="1" applyBorder="1" applyAlignment="1">
      <alignment horizontal="left" vertical="center" wrapText="1"/>
    </xf>
    <xf numFmtId="0" fontId="5" fillId="38" borderId="27" xfId="0" applyFont="1" applyFill="1" applyBorder="1" applyAlignment="1">
      <alignment horizontal="left" vertical="center" wrapText="1"/>
    </xf>
    <xf numFmtId="0" fontId="5" fillId="38" borderId="0" xfId="0" applyFont="1" applyFill="1" applyAlignment="1">
      <alignment horizontal="left" vertical="center" wrapText="1"/>
    </xf>
    <xf numFmtId="0" fontId="5" fillId="38" borderId="21" xfId="0" applyFont="1" applyFill="1" applyBorder="1" applyAlignment="1">
      <alignment horizontal="left" vertical="center" wrapText="1"/>
    </xf>
    <xf numFmtId="0" fontId="5" fillId="38" borderId="28" xfId="0" applyFont="1" applyFill="1" applyBorder="1" applyAlignment="1">
      <alignment horizontal="left" vertical="center" wrapText="1"/>
    </xf>
    <xf numFmtId="0" fontId="5" fillId="38" borderId="29" xfId="0" applyFont="1" applyFill="1" applyBorder="1" applyAlignment="1">
      <alignment horizontal="left" vertical="center" wrapText="1"/>
    </xf>
    <xf numFmtId="0" fontId="5" fillId="38" borderId="30" xfId="0" applyFont="1" applyFill="1" applyBorder="1" applyAlignment="1">
      <alignment horizontal="left" vertical="center" wrapText="1"/>
    </xf>
    <xf numFmtId="0" fontId="39" fillId="35" borderId="22" xfId="183" applyNumberFormat="1" applyFont="1" applyFill="1" applyBorder="1" applyAlignment="1" applyProtection="1">
      <alignment horizontal="center" vertical="center" wrapText="1"/>
      <protection locked="0"/>
    </xf>
    <xf numFmtId="0" fontId="39" fillId="35" borderId="23" xfId="183" applyNumberFormat="1" applyFont="1" applyFill="1" applyBorder="1" applyAlignment="1" applyProtection="1">
      <alignment horizontal="center" vertical="center" wrapText="1"/>
      <protection locked="0"/>
    </xf>
    <xf numFmtId="0" fontId="4" fillId="0" borderId="7" xfId="0" applyFont="1" applyBorder="1" applyAlignment="1">
      <alignment horizontal="right" vertical="center" wrapText="1" indent="1"/>
    </xf>
    <xf numFmtId="0" fontId="4" fillId="0" borderId="0" xfId="0" applyFont="1" applyAlignment="1">
      <alignment horizontal="right" vertical="center" wrapText="1" indent="1"/>
    </xf>
    <xf numFmtId="0" fontId="39" fillId="38" borderId="24" xfId="183" applyNumberFormat="1" applyFont="1" applyFill="1" applyBorder="1" applyAlignment="1" applyProtection="1">
      <alignment horizontal="left" vertical="center" wrapText="1" indent="2"/>
    </xf>
    <xf numFmtId="0" fontId="39" fillId="38" borderId="25" xfId="183" applyNumberFormat="1" applyFont="1" applyFill="1" applyBorder="1" applyAlignment="1" applyProtection="1">
      <alignment horizontal="left" vertical="center" wrapText="1" indent="2"/>
    </xf>
    <xf numFmtId="0" fontId="39" fillId="38" borderId="26" xfId="183" applyNumberFormat="1" applyFont="1" applyFill="1" applyBorder="1" applyAlignment="1" applyProtection="1">
      <alignment horizontal="left" vertical="center" wrapText="1" indent="2"/>
    </xf>
    <xf numFmtId="0" fontId="39" fillId="38" borderId="28" xfId="183" applyNumberFormat="1" applyFont="1" applyFill="1" applyBorder="1" applyAlignment="1" applyProtection="1">
      <alignment horizontal="left" vertical="center" wrapText="1" indent="2"/>
    </xf>
    <xf numFmtId="0" fontId="39" fillId="38" borderId="29" xfId="183" applyNumberFormat="1" applyFont="1" applyFill="1" applyBorder="1" applyAlignment="1" applyProtection="1">
      <alignment horizontal="left" vertical="center" wrapText="1" indent="2"/>
    </xf>
    <xf numFmtId="0" fontId="39" fillId="38" borderId="30" xfId="183" applyNumberFormat="1" applyFont="1" applyFill="1" applyBorder="1" applyAlignment="1" applyProtection="1">
      <alignment horizontal="left" vertical="center" wrapText="1" indent="2"/>
    </xf>
    <xf numFmtId="0" fontId="39" fillId="35" borderId="7" xfId="183" applyNumberFormat="1" applyFont="1" applyFill="1" applyBorder="1" applyAlignment="1" applyProtection="1">
      <alignment horizontal="left" vertical="center" wrapText="1"/>
      <protection locked="0"/>
    </xf>
    <xf numFmtId="0" fontId="39" fillId="35" borderId="0" xfId="183" applyNumberFormat="1" applyFont="1" applyFill="1" applyBorder="1" applyAlignment="1" applyProtection="1">
      <alignment horizontal="left" vertical="center" wrapText="1"/>
      <protection locked="0"/>
    </xf>
    <xf numFmtId="0" fontId="39" fillId="35" borderId="8" xfId="183" applyNumberFormat="1" applyFont="1" applyFill="1" applyBorder="1" applyAlignment="1" applyProtection="1">
      <alignment horizontal="left" vertical="center" wrapText="1"/>
      <protection locked="0"/>
    </xf>
    <xf numFmtId="0" fontId="44" fillId="38" borderId="24" xfId="0" applyFont="1" applyFill="1" applyBorder="1" applyAlignment="1">
      <alignment horizontal="center" vertical="center"/>
    </xf>
    <xf numFmtId="0" fontId="44" fillId="38" borderId="25" xfId="0" applyFont="1" applyFill="1" applyBorder="1" applyAlignment="1">
      <alignment horizontal="center" vertical="center"/>
    </xf>
    <xf numFmtId="0" fontId="44" fillId="38" borderId="26" xfId="0" applyFont="1" applyFill="1" applyBorder="1" applyAlignment="1">
      <alignment horizontal="center" vertical="center"/>
    </xf>
    <xf numFmtId="0" fontId="44" fillId="38" borderId="28" xfId="0" applyFont="1" applyFill="1" applyBorder="1" applyAlignment="1">
      <alignment horizontal="center" vertical="center"/>
    </xf>
    <xf numFmtId="0" fontId="44" fillId="38" borderId="29" xfId="0" applyFont="1" applyFill="1" applyBorder="1" applyAlignment="1">
      <alignment horizontal="center" vertical="center"/>
    </xf>
    <xf numFmtId="0" fontId="44" fillId="38" borderId="30" xfId="0" applyFont="1" applyFill="1" applyBorder="1" applyAlignment="1">
      <alignment horizontal="center" vertical="center"/>
    </xf>
    <xf numFmtId="0" fontId="5" fillId="0" borderId="34" xfId="0" applyFont="1" applyBorder="1" applyAlignment="1">
      <alignment horizontal="left" vertical="center" wrapText="1"/>
    </xf>
    <xf numFmtId="0" fontId="5" fillId="0" borderId="20" xfId="0" applyFont="1" applyBorder="1" applyAlignment="1">
      <alignment horizontal="left" vertical="center" wrapText="1"/>
    </xf>
    <xf numFmtId="0" fontId="4" fillId="0" borderId="20" xfId="0" applyFont="1" applyBorder="1" applyAlignment="1">
      <alignment horizontal="left" vertical="center" wrapText="1"/>
    </xf>
    <xf numFmtId="0" fontId="0" fillId="0" borderId="34" xfId="0" applyBorder="1" applyAlignment="1">
      <alignment horizontal="left" vertical="center" wrapText="1"/>
    </xf>
    <xf numFmtId="0" fontId="0" fillId="0" borderId="20" xfId="0" applyBorder="1" applyAlignment="1">
      <alignment horizontal="left" vertical="center" wrapText="1"/>
    </xf>
    <xf numFmtId="0" fontId="5" fillId="0" borderId="7" xfId="0" applyFont="1" applyBorder="1" applyAlignment="1">
      <alignment horizontal="right" vertical="center" wrapText="1" indent="1"/>
    </xf>
    <xf numFmtId="0" fontId="5" fillId="0" borderId="0" xfId="0" applyFont="1" applyAlignment="1">
      <alignment horizontal="right" vertical="center" wrapText="1" indent="1"/>
    </xf>
    <xf numFmtId="0" fontId="41" fillId="33" borderId="13" xfId="0" applyFont="1" applyFill="1" applyBorder="1" applyAlignment="1">
      <alignment horizontal="center" vertical="top" wrapText="1"/>
    </xf>
    <xf numFmtId="0" fontId="41" fillId="33" borderId="17" xfId="0" applyFont="1" applyFill="1" applyBorder="1" applyAlignment="1">
      <alignment horizontal="center" vertical="top" wrapText="1"/>
    </xf>
    <xf numFmtId="0" fontId="41" fillId="33" borderId="14" xfId="0" applyFont="1" applyFill="1" applyBorder="1" applyAlignment="1">
      <alignment horizontal="center" vertical="top" wrapText="1"/>
    </xf>
    <xf numFmtId="0" fontId="41" fillId="33" borderId="7" xfId="0" applyFont="1" applyFill="1" applyBorder="1" applyAlignment="1">
      <alignment horizontal="center" vertical="top" wrapText="1"/>
    </xf>
    <xf numFmtId="0" fontId="41" fillId="33" borderId="0" xfId="0" applyFont="1" applyFill="1" applyAlignment="1">
      <alignment horizontal="center" vertical="top" wrapText="1"/>
    </xf>
    <xf numFmtId="0" fontId="41" fillId="33" borderId="8" xfId="0" applyFont="1" applyFill="1" applyBorder="1" applyAlignment="1">
      <alignment horizontal="center" vertical="top" wrapText="1"/>
    </xf>
    <xf numFmtId="0" fontId="41" fillId="33" borderId="9" xfId="0" applyFont="1" applyFill="1" applyBorder="1" applyAlignment="1">
      <alignment horizontal="center" vertical="top" wrapText="1"/>
    </xf>
    <xf numFmtId="0" fontId="41" fillId="33" borderId="16" xfId="0" applyFont="1" applyFill="1" applyBorder="1" applyAlignment="1">
      <alignment horizontal="center" vertical="top" wrapText="1"/>
    </xf>
    <xf numFmtId="0" fontId="41" fillId="33" borderId="10" xfId="0" applyFont="1" applyFill="1" applyBorder="1" applyAlignment="1">
      <alignment horizontal="center"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4" fillId="0" borderId="0" xfId="0" applyFont="1" applyAlignment="1">
      <alignment horizontal="left" vertical="center" wrapText="1" indent="1"/>
    </xf>
    <xf numFmtId="0" fontId="4" fillId="0" borderId="8" xfId="0" applyFont="1" applyBorder="1" applyAlignment="1">
      <alignment horizontal="left" vertical="center" wrapText="1" indent="1"/>
    </xf>
    <xf numFmtId="0" fontId="39" fillId="35" borderId="20" xfId="183" applyNumberFormat="1" applyFont="1" applyFill="1" applyBorder="1" applyAlignment="1" applyProtection="1">
      <alignment horizontal="left" vertical="center" wrapText="1"/>
      <protection locked="0"/>
    </xf>
    <xf numFmtId="0" fontId="39" fillId="35" borderId="31" xfId="183" applyNumberFormat="1" applyFont="1" applyFill="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41" fillId="33" borderId="13" xfId="0" applyFont="1" applyFill="1" applyBorder="1" applyAlignment="1">
      <alignment horizontal="center" vertical="top"/>
    </xf>
    <xf numFmtId="0" fontId="41" fillId="33" borderId="17" xfId="0" applyFont="1" applyFill="1" applyBorder="1" applyAlignment="1">
      <alignment horizontal="center" vertical="top"/>
    </xf>
    <xf numFmtId="0" fontId="41" fillId="33" borderId="14" xfId="0" applyFont="1" applyFill="1" applyBorder="1" applyAlignment="1">
      <alignment horizontal="center" vertical="top"/>
    </xf>
    <xf numFmtId="0" fontId="43" fillId="0" borderId="7" xfId="0" applyFont="1" applyBorder="1" applyAlignment="1" applyProtection="1">
      <alignment horizontal="left" vertical="top" wrapText="1"/>
      <protection locked="0"/>
    </xf>
    <xf numFmtId="0" fontId="43" fillId="0" borderId="0" xfId="0" applyFont="1" applyAlignment="1" applyProtection="1">
      <alignment horizontal="left" vertical="top" wrapText="1"/>
      <protection locked="0"/>
    </xf>
    <xf numFmtId="0" fontId="43" fillId="0" borderId="8" xfId="0" applyFont="1" applyBorder="1" applyAlignment="1" applyProtection="1">
      <alignment horizontal="left" vertical="top" wrapText="1"/>
      <protection locked="0"/>
    </xf>
    <xf numFmtId="0" fontId="5" fillId="34" borderId="7" xfId="0" applyFont="1" applyFill="1" applyBorder="1" applyAlignment="1">
      <alignment horizontal="left" vertical="top" wrapText="1"/>
    </xf>
    <xf numFmtId="0" fontId="5" fillId="34" borderId="0" xfId="0" applyFont="1" applyFill="1" applyAlignment="1">
      <alignment horizontal="left" vertical="top" wrapText="1"/>
    </xf>
    <xf numFmtId="0" fontId="5" fillId="34" borderId="8" xfId="0" applyFont="1" applyFill="1" applyBorder="1" applyAlignment="1">
      <alignment horizontal="left" vertical="top" wrapText="1"/>
    </xf>
    <xf numFmtId="0" fontId="5" fillId="0" borderId="35" xfId="0" applyFont="1" applyBorder="1" applyAlignment="1">
      <alignment horizontal="left" vertical="center" wrapText="1"/>
    </xf>
    <xf numFmtId="0" fontId="5" fillId="0" borderId="22"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5" fillId="0" borderId="39" xfId="0" applyFont="1" applyBorder="1" applyAlignment="1">
      <alignment horizontal="left" vertical="center" wrapText="1"/>
    </xf>
    <xf numFmtId="0" fontId="5" fillId="0" borderId="23" xfId="0" applyFont="1" applyBorder="1" applyAlignment="1">
      <alignment horizontal="left" vertical="center" wrapText="1"/>
    </xf>
    <xf numFmtId="0" fontId="39" fillId="35" borderId="22" xfId="183" applyNumberFormat="1" applyFont="1" applyFill="1" applyBorder="1" applyAlignment="1" applyProtection="1">
      <alignment horizontal="left" vertical="center" wrapText="1"/>
      <protection locked="0"/>
    </xf>
    <xf numFmtId="0" fontId="39" fillId="35" borderId="32" xfId="183" applyNumberFormat="1" applyFont="1" applyFill="1" applyBorder="1" applyAlignment="1" applyProtection="1">
      <alignment horizontal="left" vertical="center" wrapText="1"/>
      <protection locked="0"/>
    </xf>
    <xf numFmtId="0" fontId="39" fillId="35" borderId="37" xfId="183" applyNumberFormat="1" applyFont="1" applyFill="1" applyBorder="1" applyAlignment="1" applyProtection="1">
      <alignment horizontal="left" vertical="center" wrapText="1"/>
      <protection locked="0"/>
    </xf>
    <xf numFmtId="0" fontId="39" fillId="35" borderId="38" xfId="183" applyNumberFormat="1" applyFont="1" applyFill="1" applyBorder="1" applyAlignment="1" applyProtection="1">
      <alignment horizontal="left" vertical="center" wrapText="1"/>
      <protection locked="0"/>
    </xf>
    <xf numFmtId="0" fontId="39" fillId="35" borderId="23" xfId="183" applyNumberFormat="1" applyFont="1" applyFill="1" applyBorder="1" applyAlignment="1" applyProtection="1">
      <alignment horizontal="left" vertical="center" wrapText="1"/>
      <protection locked="0"/>
    </xf>
    <xf numFmtId="0" fontId="39" fillId="35" borderId="33" xfId="183" applyNumberFormat="1" applyFont="1" applyFill="1" applyBorder="1" applyAlignment="1" applyProtection="1">
      <alignment horizontal="left" vertical="center" wrapText="1"/>
      <protection locked="0"/>
    </xf>
    <xf numFmtId="0" fontId="5" fillId="0" borderId="7" xfId="0" applyFont="1" applyBorder="1" applyAlignment="1">
      <alignment horizontal="left" vertical="top" wrapText="1" indent="1"/>
    </xf>
    <xf numFmtId="0" fontId="5" fillId="0" borderId="0" xfId="0" applyFont="1" applyAlignment="1">
      <alignment horizontal="left" vertical="top" wrapText="1" indent="1"/>
    </xf>
    <xf numFmtId="0" fontId="5" fillId="0" borderId="8" xfId="0" applyFont="1" applyBorder="1" applyAlignment="1">
      <alignment horizontal="left" vertical="top" wrapText="1" indent="1"/>
    </xf>
    <xf numFmtId="0" fontId="45" fillId="41" borderId="0" xfId="0" applyFont="1" applyFill="1" applyAlignment="1">
      <alignment horizontal="center" vertical="top"/>
    </xf>
    <xf numFmtId="0" fontId="45" fillId="37" borderId="0" xfId="0" applyFont="1" applyFill="1" applyAlignment="1">
      <alignment horizontal="center" vertical="top" wrapText="1"/>
    </xf>
    <xf numFmtId="0" fontId="45" fillId="37" borderId="0" xfId="0" applyFont="1" applyFill="1" applyAlignment="1">
      <alignment horizontal="center" vertical="top"/>
    </xf>
    <xf numFmtId="0" fontId="41" fillId="33" borderId="19" xfId="0" applyFont="1" applyFill="1" applyBorder="1" applyAlignment="1">
      <alignment horizontal="center" vertical="top" wrapText="1"/>
    </xf>
    <xf numFmtId="0" fontId="5" fillId="34" borderId="20" xfId="0" applyFont="1" applyFill="1" applyBorder="1" applyAlignment="1">
      <alignment horizontal="left" vertical="center" wrapText="1"/>
    </xf>
    <xf numFmtId="0" fontId="5" fillId="34" borderId="31" xfId="0" applyFont="1" applyFill="1" applyBorder="1" applyAlignment="1">
      <alignment horizontal="left" vertical="center" wrapText="1"/>
    </xf>
    <xf numFmtId="0" fontId="5" fillId="34" borderId="22" xfId="0" applyFont="1" applyFill="1" applyBorder="1" applyAlignment="1">
      <alignment horizontal="left" vertical="center" wrapText="1"/>
    </xf>
    <xf numFmtId="0" fontId="5" fillId="34" borderId="32" xfId="0" applyFont="1" applyFill="1" applyBorder="1" applyAlignment="1">
      <alignment horizontal="left" vertical="center" wrapText="1"/>
    </xf>
    <xf numFmtId="0" fontId="6" fillId="0" borderId="34" xfId="0" applyFont="1" applyBorder="1" applyAlignment="1">
      <alignment horizontal="left" vertical="center" wrapText="1"/>
    </xf>
    <xf numFmtId="0" fontId="6" fillId="0" borderId="20" xfId="0" applyFont="1" applyBorder="1" applyAlignment="1">
      <alignment horizontal="left" vertical="center" wrapText="1"/>
    </xf>
    <xf numFmtId="0" fontId="6" fillId="0" borderId="35" xfId="0" applyFont="1" applyBorder="1" applyAlignment="1">
      <alignment horizontal="left" vertical="center" wrapText="1"/>
    </xf>
    <xf numFmtId="0" fontId="6" fillId="0" borderId="22" xfId="0" applyFont="1" applyBorder="1" applyAlignment="1">
      <alignment horizontal="left" vertical="center" wrapText="1"/>
    </xf>
    <xf numFmtId="0" fontId="5" fillId="34" borderId="23" xfId="0" applyFont="1" applyFill="1" applyBorder="1" applyAlignment="1">
      <alignment horizontal="left" vertical="center" wrapText="1"/>
    </xf>
    <xf numFmtId="0" fontId="5" fillId="34" borderId="33" xfId="0" applyFont="1" applyFill="1" applyBorder="1" applyAlignment="1">
      <alignment horizontal="left" vertical="center" wrapText="1"/>
    </xf>
    <xf numFmtId="0" fontId="5" fillId="0" borderId="31" xfId="0" applyFont="1" applyBorder="1" applyAlignment="1">
      <alignment horizontal="left" vertical="center" wrapText="1"/>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39" xfId="0" applyFont="1" applyBorder="1" applyAlignment="1">
      <alignment horizontal="left" vertical="center" wrapText="1"/>
    </xf>
    <xf numFmtId="0" fontId="6" fillId="0" borderId="23" xfId="0" applyFont="1" applyBorder="1" applyAlignment="1">
      <alignment horizontal="left" vertical="center" wrapText="1"/>
    </xf>
    <xf numFmtId="0" fontId="6" fillId="0" borderId="51" xfId="0" applyFont="1" applyBorder="1" applyAlignment="1">
      <alignment horizontal="left" vertical="center" wrapText="1"/>
    </xf>
    <xf numFmtId="0" fontId="6" fillId="0" borderId="52" xfId="0" applyFont="1" applyBorder="1" applyAlignment="1">
      <alignment horizontal="left" vertical="center" wrapText="1"/>
    </xf>
    <xf numFmtId="0" fontId="5" fillId="34" borderId="52" xfId="0" applyFont="1" applyFill="1" applyBorder="1" applyAlignment="1">
      <alignment horizontal="left" vertical="center" wrapText="1"/>
    </xf>
    <xf numFmtId="0" fontId="5" fillId="34" borderId="53" xfId="0" applyFont="1" applyFill="1" applyBorder="1" applyAlignment="1">
      <alignment horizontal="left" vertical="center" wrapText="1"/>
    </xf>
    <xf numFmtId="0" fontId="5" fillId="34" borderId="7" xfId="0" applyFont="1" applyFill="1" applyBorder="1" applyAlignment="1">
      <alignment horizontal="left" vertical="center" wrapText="1"/>
    </xf>
    <xf numFmtId="0" fontId="5" fillId="34" borderId="0" xfId="0" applyFont="1" applyFill="1" applyAlignment="1">
      <alignment horizontal="left" vertical="center" wrapText="1"/>
    </xf>
    <xf numFmtId="15" fontId="6" fillId="38" borderId="11" xfId="0" applyNumberFormat="1" applyFont="1" applyFill="1" applyBorder="1" applyAlignment="1">
      <alignment horizontal="center" vertical="center" wrapText="1"/>
    </xf>
    <xf numFmtId="15" fontId="6" fillId="38" borderId="15" xfId="0" applyNumberFormat="1" applyFont="1" applyFill="1" applyBorder="1" applyAlignment="1">
      <alignment horizontal="center" vertical="center" wrapText="1"/>
    </xf>
    <xf numFmtId="15" fontId="6" fillId="38" borderId="12" xfId="0" applyNumberFormat="1" applyFont="1" applyFill="1" applyBorder="1" applyAlignment="1">
      <alignment horizontal="center" vertical="center" wrapText="1"/>
    </xf>
    <xf numFmtId="0" fontId="41" fillId="33" borderId="7" xfId="0" applyFont="1" applyFill="1" applyBorder="1" applyAlignment="1">
      <alignment horizontal="center" vertical="top"/>
    </xf>
    <xf numFmtId="0" fontId="41" fillId="33" borderId="0" xfId="0" applyFont="1" applyFill="1" applyAlignment="1">
      <alignment horizontal="center" vertical="top"/>
    </xf>
    <xf numFmtId="0" fontId="41" fillId="33" borderId="8" xfId="0" applyFont="1" applyFill="1" applyBorder="1" applyAlignment="1">
      <alignment horizontal="center" vertical="top"/>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41" fillId="33" borderId="8" xfId="0" applyFont="1" applyFill="1" applyBorder="1" applyAlignment="1">
      <alignment horizontal="left" vertical="top" wrapText="1"/>
    </xf>
    <xf numFmtId="0" fontId="41" fillId="33" borderId="9" xfId="0" applyFont="1" applyFill="1" applyBorder="1" applyAlignment="1">
      <alignment horizontal="left" vertical="top" wrapText="1"/>
    </xf>
    <xf numFmtId="0" fontId="41" fillId="33" borderId="16" xfId="0" applyFont="1" applyFill="1" applyBorder="1" applyAlignment="1">
      <alignment horizontal="left" vertical="top" wrapText="1"/>
    </xf>
    <xf numFmtId="0" fontId="41" fillId="33" borderId="10" xfId="0" applyFont="1" applyFill="1" applyBorder="1" applyAlignment="1">
      <alignment horizontal="left" vertical="top" wrapText="1"/>
    </xf>
    <xf numFmtId="0" fontId="7" fillId="34" borderId="34" xfId="0" applyFont="1" applyFill="1" applyBorder="1" applyAlignment="1">
      <alignment horizontal="center" vertical="center"/>
    </xf>
    <xf numFmtId="0" fontId="6" fillId="34" borderId="7" xfId="0" applyFont="1" applyFill="1" applyBorder="1" applyAlignment="1">
      <alignment horizontal="center" vertical="top" wrapText="1"/>
    </xf>
    <xf numFmtId="0" fontId="39" fillId="35" borderId="43" xfId="183" applyNumberFormat="1" applyFont="1" applyFill="1" applyBorder="1" applyAlignment="1" applyProtection="1">
      <alignment horizontal="left" vertical="center" wrapText="1"/>
      <protection locked="0"/>
    </xf>
    <xf numFmtId="0" fontId="4" fillId="0" borderId="7" xfId="0" applyFont="1" applyBorder="1" applyAlignment="1">
      <alignment horizontal="left" vertical="top" wrapText="1"/>
    </xf>
    <xf numFmtId="0" fontId="6" fillId="37" borderId="7" xfId="0" applyFont="1" applyFill="1" applyBorder="1" applyAlignment="1">
      <alignment horizontal="center" vertical="top" wrapText="1"/>
    </xf>
    <xf numFmtId="0" fontId="6" fillId="37" borderId="0" xfId="0" applyFont="1" applyFill="1" applyAlignment="1">
      <alignment horizontal="center" vertical="top" wrapText="1"/>
    </xf>
    <xf numFmtId="0" fontId="6" fillId="37" borderId="8" xfId="0" applyFont="1" applyFill="1" applyBorder="1" applyAlignment="1">
      <alignment horizontal="center" vertical="top" wrapText="1"/>
    </xf>
    <xf numFmtId="0" fontId="4" fillId="0" borderId="34" xfId="0" applyFont="1" applyBorder="1" applyAlignment="1">
      <alignment horizontal="left" vertical="top" wrapText="1" indent="1"/>
    </xf>
    <xf numFmtId="0" fontId="4" fillId="0" borderId="20" xfId="0" applyFont="1" applyBorder="1" applyAlignment="1">
      <alignment horizontal="left" vertical="top" wrapText="1" indent="1"/>
    </xf>
    <xf numFmtId="0" fontId="6" fillId="37" borderId="13" xfId="0" applyFont="1" applyFill="1" applyBorder="1" applyAlignment="1">
      <alignment horizontal="center" vertical="top" wrapText="1"/>
    </xf>
    <xf numFmtId="0" fontId="6" fillId="37" borderId="17" xfId="0" applyFont="1" applyFill="1" applyBorder="1" applyAlignment="1">
      <alignment horizontal="center" vertical="top" wrapText="1"/>
    </xf>
    <xf numFmtId="0" fontId="6" fillId="37" borderId="14" xfId="0" applyFont="1" applyFill="1" applyBorder="1" applyAlignment="1">
      <alignment horizontal="center" vertical="top" wrapText="1"/>
    </xf>
    <xf numFmtId="0" fontId="6" fillId="38" borderId="20" xfId="0" applyFont="1" applyFill="1" applyBorder="1" applyAlignment="1">
      <alignment horizontal="center" vertical="center" wrapText="1"/>
    </xf>
    <xf numFmtId="0" fontId="6" fillId="38" borderId="31" xfId="0" applyFont="1" applyFill="1" applyBorder="1" applyAlignment="1">
      <alignment horizontal="center" vertical="center" wrapText="1"/>
    </xf>
    <xf numFmtId="0" fontId="4" fillId="0" borderId="48" xfId="0" applyFont="1" applyBorder="1" applyAlignment="1">
      <alignment horizontal="left" vertical="center" wrapText="1" indent="1"/>
    </xf>
    <xf numFmtId="0" fontId="4" fillId="0" borderId="25" xfId="0" applyFont="1" applyBorder="1" applyAlignment="1">
      <alignment horizontal="left" vertical="center" wrapText="1" indent="1"/>
    </xf>
    <xf numFmtId="0" fontId="4" fillId="0" borderId="26" xfId="0" applyFont="1" applyBorder="1" applyAlignment="1">
      <alignment horizontal="left" vertical="center" wrapText="1" indent="1"/>
    </xf>
    <xf numFmtId="0" fontId="4" fillId="0" borderId="46" xfId="0" applyFont="1" applyBorder="1" applyAlignment="1">
      <alignment horizontal="left" vertical="center" wrapText="1" indent="1"/>
    </xf>
    <xf numFmtId="0" fontId="4" fillId="0" borderId="29" xfId="0" applyFont="1" applyBorder="1" applyAlignment="1">
      <alignment horizontal="left" vertical="center" wrapText="1" indent="1"/>
    </xf>
    <xf numFmtId="0" fontId="4" fillId="0" borderId="30" xfId="0" applyFont="1" applyBorder="1" applyAlignment="1">
      <alignment horizontal="left" vertical="center" wrapText="1" indent="1"/>
    </xf>
    <xf numFmtId="0" fontId="4" fillId="34" borderId="9" xfId="0" applyFont="1" applyFill="1" applyBorder="1" applyAlignment="1">
      <alignment horizontal="center" vertical="top" wrapText="1"/>
    </xf>
    <xf numFmtId="0" fontId="4" fillId="34" borderId="16" xfId="0" applyFont="1" applyFill="1" applyBorder="1" applyAlignment="1">
      <alignment horizontal="center" vertical="top" wrapText="1"/>
    </xf>
    <xf numFmtId="0" fontId="4" fillId="34" borderId="10" xfId="0" applyFont="1" applyFill="1" applyBorder="1" applyAlignment="1">
      <alignment horizontal="center" vertical="top" wrapText="1"/>
    </xf>
    <xf numFmtId="0" fontId="4" fillId="35" borderId="7" xfId="0" applyFont="1" applyFill="1" applyBorder="1" applyAlignment="1" applyProtection="1">
      <alignment horizontal="left" vertical="top" wrapText="1"/>
      <protection locked="0"/>
    </xf>
    <xf numFmtId="0" fontId="4" fillId="35" borderId="0" xfId="0" applyFont="1" applyFill="1" applyAlignment="1" applyProtection="1">
      <alignment horizontal="left" vertical="top" wrapText="1"/>
      <protection locked="0"/>
    </xf>
    <xf numFmtId="0" fontId="4" fillId="35" borderId="8" xfId="0" applyFont="1" applyFill="1" applyBorder="1" applyAlignment="1" applyProtection="1">
      <alignment horizontal="left" vertical="top" wrapText="1"/>
      <protection locked="0"/>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4" fillId="35" borderId="13" xfId="0" applyFont="1" applyFill="1" applyBorder="1" applyAlignment="1" applyProtection="1">
      <alignment horizontal="left" vertical="top" wrapText="1"/>
      <protection locked="0"/>
    </xf>
    <xf numFmtId="0" fontId="4" fillId="35" borderId="17" xfId="0" applyFont="1" applyFill="1" applyBorder="1" applyAlignment="1" applyProtection="1">
      <alignment horizontal="left" vertical="top" wrapText="1"/>
      <protection locked="0"/>
    </xf>
    <xf numFmtId="0" fontId="4" fillId="35" borderId="14" xfId="0" applyFont="1" applyFill="1" applyBorder="1" applyAlignment="1" applyProtection="1">
      <alignment horizontal="left" vertical="top" wrapText="1"/>
      <protection locked="0"/>
    </xf>
    <xf numFmtId="0" fontId="4" fillId="35" borderId="9" xfId="0" applyFont="1" applyFill="1" applyBorder="1" applyAlignment="1" applyProtection="1">
      <alignment horizontal="left" vertical="top" wrapText="1"/>
      <protection locked="0"/>
    </xf>
    <xf numFmtId="0" fontId="4" fillId="35" borderId="16" xfId="0" applyFont="1" applyFill="1" applyBorder="1" applyAlignment="1" applyProtection="1">
      <alignment horizontal="left" vertical="top" wrapText="1"/>
      <protection locked="0"/>
    </xf>
    <xf numFmtId="0" fontId="4" fillId="35" borderId="10" xfId="0" applyFont="1" applyFill="1" applyBorder="1" applyAlignment="1" applyProtection="1">
      <alignment horizontal="left" vertical="top" wrapText="1"/>
      <protection locked="0"/>
    </xf>
    <xf numFmtId="0" fontId="5" fillId="0" borderId="34" xfId="0" applyFont="1" applyBorder="1" applyAlignment="1">
      <alignment horizontal="left" vertical="top" wrapText="1"/>
    </xf>
    <xf numFmtId="0" fontId="5" fillId="0" borderId="20" xfId="0" applyFont="1" applyBorder="1" applyAlignment="1">
      <alignment horizontal="left" vertical="top" wrapText="1"/>
    </xf>
    <xf numFmtId="0" fontId="39" fillId="35" borderId="20" xfId="183" applyNumberFormat="1" applyFont="1" applyFill="1" applyBorder="1" applyAlignment="1" applyProtection="1">
      <alignment horizontal="center" vertical="top" wrapText="1"/>
      <protection locked="0"/>
    </xf>
    <xf numFmtId="0" fontId="39" fillId="35" borderId="20" xfId="183" applyNumberFormat="1" applyFont="1" applyFill="1" applyBorder="1" applyAlignment="1" applyProtection="1">
      <alignment horizontal="left" vertical="top" wrapText="1"/>
      <protection locked="0"/>
    </xf>
    <xf numFmtId="0" fontId="39" fillId="35" borderId="31" xfId="183" applyNumberFormat="1" applyFont="1" applyFill="1" applyBorder="1" applyAlignment="1" applyProtection="1">
      <alignment horizontal="left" vertical="top" wrapText="1"/>
      <protection locked="0"/>
    </xf>
    <xf numFmtId="0" fontId="41" fillId="33" borderId="9" xfId="0" applyFont="1" applyFill="1" applyBorder="1" applyAlignment="1">
      <alignment horizontal="center" vertical="top"/>
    </xf>
    <xf numFmtId="0" fontId="41" fillId="33" borderId="16" xfId="0" applyFont="1" applyFill="1" applyBorder="1" applyAlignment="1">
      <alignment horizontal="center" vertical="top"/>
    </xf>
    <xf numFmtId="0" fontId="41" fillId="33" borderId="10" xfId="0" applyFont="1" applyFill="1" applyBorder="1" applyAlignment="1">
      <alignment horizontal="center" vertical="top"/>
    </xf>
    <xf numFmtId="0" fontId="7" fillId="38" borderId="20" xfId="0" applyFont="1" applyFill="1" applyBorder="1" applyAlignment="1">
      <alignment horizontal="center" vertical="top" wrapText="1"/>
    </xf>
    <xf numFmtId="0" fontId="7" fillId="38" borderId="31" xfId="0" applyFont="1" applyFill="1" applyBorder="1" applyAlignment="1">
      <alignment horizontal="center" vertical="top" wrapText="1"/>
    </xf>
    <xf numFmtId="0" fontId="5" fillId="0" borderId="40" xfId="0" applyFont="1" applyBorder="1" applyAlignment="1">
      <alignment horizontal="left" vertical="top" wrapText="1"/>
    </xf>
    <xf numFmtId="0" fontId="5" fillId="0" borderId="41" xfId="0" applyFont="1" applyBorder="1" applyAlignment="1">
      <alignment horizontal="left" vertical="top" wrapText="1"/>
    </xf>
    <xf numFmtId="0" fontId="39" fillId="35" borderId="41" xfId="183" applyNumberFormat="1" applyFont="1" applyFill="1" applyBorder="1" applyAlignment="1" applyProtection="1">
      <alignment horizontal="center" vertical="top" wrapText="1"/>
      <protection locked="0"/>
    </xf>
    <xf numFmtId="0" fontId="39" fillId="35" borderId="41" xfId="183" applyNumberFormat="1" applyFont="1" applyFill="1" applyBorder="1" applyAlignment="1" applyProtection="1">
      <alignment horizontal="left" vertical="top" wrapText="1"/>
      <protection locked="0"/>
    </xf>
    <xf numFmtId="0" fontId="39" fillId="35" borderId="42" xfId="183" applyNumberFormat="1" applyFont="1" applyFill="1" applyBorder="1" applyAlignment="1" applyProtection="1">
      <alignment horizontal="left" vertical="top" wrapText="1"/>
      <protection locked="0"/>
    </xf>
    <xf numFmtId="9" fontId="39" fillId="35" borderId="20" xfId="25687" applyFont="1" applyFill="1" applyBorder="1" applyAlignment="1" applyProtection="1">
      <alignment horizontal="left" vertical="center" wrapText="1"/>
      <protection locked="0"/>
    </xf>
    <xf numFmtId="9" fontId="39" fillId="35" borderId="31" xfId="25687" applyFont="1" applyFill="1" applyBorder="1" applyAlignment="1" applyProtection="1">
      <alignment horizontal="left" vertical="center" wrapText="1"/>
      <protection locked="0"/>
    </xf>
    <xf numFmtId="9" fontId="0" fillId="0" borderId="20" xfId="25687" applyFont="1" applyBorder="1" applyAlignment="1" applyProtection="1">
      <alignment horizontal="left" vertical="center" wrapText="1"/>
      <protection locked="0"/>
    </xf>
    <xf numFmtId="9" fontId="0" fillId="0" borderId="31" xfId="25687" applyFont="1" applyBorder="1" applyAlignment="1" applyProtection="1">
      <alignment horizontal="left" vertical="center" wrapText="1"/>
      <protection locked="0"/>
    </xf>
    <xf numFmtId="0" fontId="6" fillId="38" borderId="24" xfId="0" applyFont="1" applyFill="1" applyBorder="1" applyAlignment="1">
      <alignment horizontal="center" vertical="center" wrapText="1"/>
    </xf>
    <xf numFmtId="0" fontId="6" fillId="38" borderId="25" xfId="0" applyFont="1" applyFill="1" applyBorder="1" applyAlignment="1">
      <alignment horizontal="center" vertical="center" wrapText="1"/>
    </xf>
    <xf numFmtId="0" fontId="6" fillId="38" borderId="26" xfId="0" applyFont="1" applyFill="1" applyBorder="1" applyAlignment="1">
      <alignment horizontal="center" vertical="center" wrapText="1"/>
    </xf>
    <xf numFmtId="0" fontId="6" fillId="38" borderId="28" xfId="0" applyFont="1" applyFill="1" applyBorder="1" applyAlignment="1">
      <alignment horizontal="center" vertical="center" wrapText="1"/>
    </xf>
    <xf numFmtId="0" fontId="6" fillId="38" borderId="29" xfId="0" applyFont="1" applyFill="1" applyBorder="1" applyAlignment="1">
      <alignment horizontal="center" vertical="center" wrapText="1"/>
    </xf>
    <xf numFmtId="0" fontId="6" fillId="38" borderId="30" xfId="0" applyFont="1" applyFill="1" applyBorder="1" applyAlignment="1">
      <alignment horizontal="center" vertical="center" wrapText="1"/>
    </xf>
    <xf numFmtId="0" fontId="39" fillId="35" borderId="24" xfId="183" applyNumberFormat="1" applyFont="1" applyFill="1" applyBorder="1" applyAlignment="1" applyProtection="1">
      <alignment horizontal="center" vertical="center" wrapText="1"/>
      <protection locked="0"/>
    </xf>
    <xf numFmtId="0" fontId="39" fillId="35" borderId="25" xfId="183" applyNumberFormat="1" applyFont="1" applyFill="1" applyBorder="1" applyAlignment="1" applyProtection="1">
      <alignment horizontal="center" vertical="center" wrapText="1"/>
      <protection locked="0"/>
    </xf>
    <xf numFmtId="0" fontId="39" fillId="35" borderId="26" xfId="183" applyNumberFormat="1" applyFont="1" applyFill="1" applyBorder="1" applyAlignment="1" applyProtection="1">
      <alignment horizontal="center" vertical="center" wrapText="1"/>
      <protection locked="0"/>
    </xf>
    <xf numFmtId="0" fontId="39" fillId="35" borderId="28" xfId="183" applyNumberFormat="1" applyFont="1" applyFill="1" applyBorder="1" applyAlignment="1" applyProtection="1">
      <alignment horizontal="center" vertical="center" wrapText="1"/>
      <protection locked="0"/>
    </xf>
    <xf numFmtId="0" fontId="39" fillId="35" borderId="29" xfId="183" applyNumberFormat="1" applyFont="1" applyFill="1" applyBorder="1" applyAlignment="1" applyProtection="1">
      <alignment horizontal="center" vertical="center" wrapText="1"/>
      <protection locked="0"/>
    </xf>
    <xf numFmtId="0" fontId="39" fillId="35" borderId="30" xfId="183" applyNumberFormat="1" applyFont="1" applyFill="1" applyBorder="1" applyAlignment="1" applyProtection="1">
      <alignment horizontal="center" vertical="center" wrapText="1"/>
      <protection locked="0"/>
    </xf>
    <xf numFmtId="0" fontId="5" fillId="0" borderId="56" xfId="0" applyFont="1" applyBorder="1" applyAlignment="1">
      <alignment horizontal="right" vertical="center" wrapText="1" indent="1"/>
    </xf>
    <xf numFmtId="0" fontId="5" fillId="0" borderId="64" xfId="0" applyFont="1" applyBorder="1" applyAlignment="1">
      <alignment horizontal="right" vertical="center" wrapText="1" indent="1"/>
    </xf>
    <xf numFmtId="0" fontId="5" fillId="0" borderId="47" xfId="0" applyFont="1" applyBorder="1" applyAlignment="1">
      <alignment horizontal="right" vertical="center" wrapText="1" indent="1"/>
    </xf>
    <xf numFmtId="0" fontId="5" fillId="0" borderId="43" xfId="0" applyFont="1" applyBorder="1" applyAlignment="1">
      <alignment horizontal="right" vertical="center" wrapText="1" indent="1"/>
    </xf>
    <xf numFmtId="0" fontId="5" fillId="0" borderId="55" xfId="0" applyFont="1" applyBorder="1" applyAlignment="1">
      <alignment horizontal="right" vertical="center" wrapText="1" indent="1"/>
    </xf>
    <xf numFmtId="0" fontId="5" fillId="0" borderId="54" xfId="0" applyFont="1" applyBorder="1" applyAlignment="1">
      <alignment horizontal="right" vertical="center" wrapText="1" indent="1"/>
    </xf>
    <xf numFmtId="0" fontId="7" fillId="38" borderId="23" xfId="0" applyFont="1" applyFill="1" applyBorder="1" applyAlignment="1">
      <alignment horizontal="center" vertical="center" wrapText="1"/>
    </xf>
    <xf numFmtId="0" fontId="7" fillId="38" borderId="20" xfId="0" applyFont="1" applyFill="1" applyBorder="1" applyAlignment="1">
      <alignment horizontal="center" vertical="center" wrapText="1"/>
    </xf>
    <xf numFmtId="0" fontId="7" fillId="0" borderId="11" xfId="0" applyFont="1" applyBorder="1" applyAlignment="1">
      <alignment horizontal="center" vertical="top" wrapText="1"/>
    </xf>
    <xf numFmtId="0" fontId="7" fillId="0" borderId="15" xfId="0" applyFont="1" applyBorder="1" applyAlignment="1">
      <alignment horizontal="center" vertical="top" wrapText="1"/>
    </xf>
    <xf numFmtId="0" fontId="7" fillId="0" borderId="12" xfId="0" applyFont="1" applyBorder="1" applyAlignment="1">
      <alignment horizontal="center" vertical="top" wrapText="1"/>
    </xf>
    <xf numFmtId="0" fontId="5" fillId="0" borderId="57" xfId="0" applyFont="1" applyBorder="1" applyAlignment="1">
      <alignment horizontal="left" vertical="center" wrapText="1"/>
    </xf>
    <xf numFmtId="0" fontId="5" fillId="0" borderId="58" xfId="0" applyFont="1" applyBorder="1" applyAlignment="1">
      <alignment horizontal="left" vertical="center" wrapText="1"/>
    </xf>
    <xf numFmtId="0" fontId="5" fillId="0" borderId="21" xfId="0" applyFont="1" applyBorder="1" applyAlignment="1">
      <alignment horizontal="left" vertical="center" wrapText="1"/>
    </xf>
    <xf numFmtId="0" fontId="5" fillId="0" borderId="59" xfId="0" applyFont="1" applyBorder="1" applyAlignment="1">
      <alignment horizontal="left" vertical="center" wrapText="1"/>
    </xf>
    <xf numFmtId="0" fontId="5" fillId="0" borderId="60" xfId="0" applyFont="1" applyBorder="1" applyAlignment="1">
      <alignment horizontal="left" vertical="center" wrapText="1"/>
    </xf>
    <xf numFmtId="0" fontId="7" fillId="38" borderId="22" xfId="0" applyFont="1" applyFill="1" applyBorder="1" applyAlignment="1">
      <alignment horizontal="center" vertical="center" wrapText="1"/>
    </xf>
    <xf numFmtId="0" fontId="41" fillId="33" borderId="7" xfId="0" applyFont="1" applyFill="1" applyBorder="1" applyAlignment="1">
      <alignment horizontal="left" wrapText="1"/>
    </xf>
    <xf numFmtId="0" fontId="41" fillId="33" borderId="0" xfId="0" applyFont="1" applyFill="1" applyAlignment="1">
      <alignment horizontal="left" wrapText="1"/>
    </xf>
    <xf numFmtId="0" fontId="41" fillId="33" borderId="8" xfId="0" applyFont="1" applyFill="1" applyBorder="1" applyAlignment="1">
      <alignment horizontal="left" wrapText="1"/>
    </xf>
    <xf numFmtId="0" fontId="62" fillId="0" borderId="15" xfId="0" applyFont="1" applyBorder="1" applyAlignment="1">
      <alignment horizontal="center" vertical="center"/>
    </xf>
    <xf numFmtId="0" fontId="5" fillId="0" borderId="19" xfId="0" applyFont="1" applyBorder="1" applyAlignment="1">
      <alignment horizontal="left" vertical="top" wrapText="1"/>
    </xf>
    <xf numFmtId="0" fontId="7" fillId="0" borderId="27" xfId="0" applyFont="1" applyBorder="1" applyAlignment="1">
      <alignment horizontal="center" vertical="center" wrapText="1"/>
    </xf>
    <xf numFmtId="0" fontId="7" fillId="0" borderId="0" xfId="0" applyFont="1" applyAlignment="1">
      <alignment horizontal="center" vertical="center" wrapText="1"/>
    </xf>
    <xf numFmtId="0" fontId="52" fillId="35" borderId="61" xfId="183" applyNumberFormat="1" applyFont="1" applyFill="1" applyBorder="1" applyAlignment="1" applyProtection="1">
      <alignment horizontal="center" vertical="center" wrapText="1"/>
      <protection locked="0"/>
    </xf>
    <xf numFmtId="0" fontId="52" fillId="35" borderId="62" xfId="183" applyNumberFormat="1" applyFont="1" applyFill="1" applyBorder="1" applyAlignment="1" applyProtection="1">
      <alignment horizontal="center" vertical="center" wrapText="1"/>
      <protection locked="0"/>
    </xf>
    <xf numFmtId="0" fontId="52" fillId="35" borderId="63" xfId="183" applyNumberFormat="1" applyFont="1" applyFill="1" applyBorder="1" applyAlignment="1" applyProtection="1">
      <alignment horizontal="center" vertical="center" wrapText="1"/>
      <protection locked="0"/>
    </xf>
    <xf numFmtId="0" fontId="5" fillId="0" borderId="7" xfId="0" applyFont="1" applyBorder="1" applyAlignment="1">
      <alignment horizontal="right" vertical="top"/>
    </xf>
    <xf numFmtId="0" fontId="5" fillId="0" borderId="0" xfId="0" applyFont="1" applyAlignment="1">
      <alignment horizontal="right" vertical="top"/>
    </xf>
    <xf numFmtId="0" fontId="6" fillId="38" borderId="49" xfId="0" applyFont="1" applyFill="1" applyBorder="1" applyAlignment="1">
      <alignment horizontal="center" vertical="top" wrapText="1"/>
    </xf>
    <xf numFmtId="0" fontId="6" fillId="38" borderId="50" xfId="0" applyFont="1" applyFill="1" applyBorder="1" applyAlignment="1">
      <alignment horizontal="center" vertical="top" wrapText="1"/>
    </xf>
    <xf numFmtId="0" fontId="6" fillId="38" borderId="43" xfId="0" applyFont="1" applyFill="1" applyBorder="1" applyAlignment="1">
      <alignment horizontal="center" vertical="top" wrapText="1"/>
    </xf>
    <xf numFmtId="0" fontId="5" fillId="0" borderId="20" xfId="0" applyFont="1" applyBorder="1" applyAlignment="1">
      <alignment horizontal="right" vertical="center" wrapText="1" indent="1"/>
    </xf>
    <xf numFmtId="0" fontId="6" fillId="38" borderId="49" xfId="0" applyFont="1" applyFill="1" applyBorder="1" applyAlignment="1">
      <alignment horizontal="center" vertical="top"/>
    </xf>
    <xf numFmtId="0" fontId="6" fillId="38" borderId="50" xfId="0" applyFont="1" applyFill="1" applyBorder="1" applyAlignment="1">
      <alignment horizontal="center" vertical="top"/>
    </xf>
    <xf numFmtId="0" fontId="6" fillId="38" borderId="43" xfId="0" applyFont="1" applyFill="1" applyBorder="1" applyAlignment="1">
      <alignment horizontal="center" vertical="top"/>
    </xf>
    <xf numFmtId="0" fontId="5" fillId="0" borderId="40" xfId="0" applyFont="1" applyBorder="1" applyAlignment="1">
      <alignment horizontal="left" vertical="center" wrapText="1"/>
    </xf>
    <xf numFmtId="0" fontId="5" fillId="0" borderId="41" xfId="0" applyFont="1" applyBorder="1" applyAlignment="1">
      <alignment horizontal="right" vertical="center" wrapText="1" indent="1"/>
    </xf>
    <xf numFmtId="0" fontId="5" fillId="0" borderId="49" xfId="0" applyFont="1" applyBorder="1" applyAlignment="1">
      <alignment horizontal="right" vertical="center" wrapText="1" indent="1"/>
    </xf>
    <xf numFmtId="0" fontId="5" fillId="0" borderId="50" xfId="0" applyFont="1" applyBorder="1" applyAlignment="1">
      <alignment horizontal="right" vertical="center" wrapText="1" indent="1"/>
    </xf>
    <xf numFmtId="0" fontId="62" fillId="0" borderId="16" xfId="0" applyFont="1" applyBorder="1" applyAlignment="1">
      <alignment horizontal="center" vertical="center"/>
    </xf>
    <xf numFmtId="0" fontId="5" fillId="0" borderId="0" xfId="0" applyFont="1" applyAlignment="1">
      <alignment horizontal="right" vertical="top" indent="1"/>
    </xf>
    <xf numFmtId="0" fontId="5" fillId="0" borderId="21" xfId="0" applyFont="1" applyBorder="1" applyAlignment="1">
      <alignment horizontal="right" vertical="top" indent="1"/>
    </xf>
    <xf numFmtId="0" fontId="5" fillId="0" borderId="7" xfId="0" applyFont="1" applyBorder="1" applyAlignment="1">
      <alignment horizontal="right" vertical="top" indent="1"/>
    </xf>
    <xf numFmtId="0" fontId="6" fillId="0" borderId="7" xfId="0" applyFont="1" applyBorder="1" applyAlignment="1">
      <alignment horizontal="right" vertical="top" wrapText="1" indent="1"/>
    </xf>
    <xf numFmtId="0" fontId="6" fillId="0" borderId="0" xfId="0" applyFont="1" applyAlignment="1">
      <alignment horizontal="right" vertical="top" wrapText="1" indent="1"/>
    </xf>
    <xf numFmtId="0" fontId="6" fillId="0" borderId="21" xfId="0" applyFont="1" applyBorder="1" applyAlignment="1">
      <alignment horizontal="right" vertical="top" wrapText="1" indent="1"/>
    </xf>
    <xf numFmtId="0" fontId="58" fillId="35" borderId="77" xfId="0" applyFont="1" applyFill="1" applyBorder="1" applyAlignment="1">
      <alignment horizontal="center"/>
    </xf>
    <xf numFmtId="0" fontId="58" fillId="35" borderId="78" xfId="0" applyFont="1" applyFill="1" applyBorder="1" applyAlignment="1">
      <alignment horizontal="center"/>
    </xf>
    <xf numFmtId="0" fontId="58" fillId="35" borderId="79" xfId="0" applyFont="1" applyFill="1" applyBorder="1" applyAlignment="1">
      <alignment horizontal="center"/>
    </xf>
    <xf numFmtId="0" fontId="58" fillId="36" borderId="77" xfId="0" applyFont="1" applyFill="1" applyBorder="1" applyAlignment="1">
      <alignment horizontal="center"/>
    </xf>
    <xf numFmtId="0" fontId="58" fillId="36" borderId="78" xfId="0" applyFont="1" applyFill="1" applyBorder="1" applyAlignment="1">
      <alignment horizontal="center"/>
    </xf>
    <xf numFmtId="0" fontId="58" fillId="36" borderId="79" xfId="0" applyFont="1" applyFill="1" applyBorder="1" applyAlignment="1">
      <alignment horizontal="center"/>
    </xf>
    <xf numFmtId="0" fontId="58" fillId="0" borderId="69" xfId="0" applyFont="1" applyBorder="1" applyAlignment="1">
      <alignment horizontal="left"/>
    </xf>
    <xf numFmtId="0" fontId="58" fillId="0" borderId="0" xfId="0" applyFont="1" applyAlignment="1">
      <alignment horizontal="left"/>
    </xf>
    <xf numFmtId="0" fontId="0" fillId="35" borderId="77" xfId="0" applyFill="1" applyBorder="1" applyAlignment="1">
      <alignment horizontal="center"/>
    </xf>
    <xf numFmtId="0" fontId="0" fillId="35" borderId="78" xfId="0" applyFill="1" applyBorder="1" applyAlignment="1">
      <alignment horizontal="center"/>
    </xf>
    <xf numFmtId="0" fontId="0" fillId="35" borderId="79" xfId="0" applyFill="1" applyBorder="1" applyAlignment="1">
      <alignment horizontal="center"/>
    </xf>
    <xf numFmtId="0" fontId="0" fillId="36" borderId="77" xfId="0" applyFill="1" applyBorder="1" applyAlignment="1">
      <alignment horizontal="center"/>
    </xf>
    <xf numFmtId="0" fontId="0" fillId="36" borderId="78" xfId="0" applyFill="1" applyBorder="1" applyAlignment="1">
      <alignment horizontal="center"/>
    </xf>
    <xf numFmtId="0" fontId="0" fillId="36" borderId="79" xfId="0" applyFill="1" applyBorder="1" applyAlignment="1">
      <alignment horizontal="center"/>
    </xf>
    <xf numFmtId="0" fontId="0" fillId="0" borderId="76" xfId="0" applyBorder="1" applyAlignment="1">
      <alignment horizontal="center"/>
    </xf>
    <xf numFmtId="0" fontId="0" fillId="0" borderId="74" xfId="0" applyBorder="1" applyAlignment="1">
      <alignment horizontal="center"/>
    </xf>
    <xf numFmtId="15" fontId="6" fillId="34" borderId="0" xfId="0" applyNumberFormat="1" applyFont="1" applyFill="1" applyBorder="1" applyAlignment="1">
      <alignment horizontal="center" vertical="center" wrapText="1"/>
    </xf>
    <xf numFmtId="49" fontId="4" fillId="39" borderId="0" xfId="0" quotePrefix="1" applyNumberFormat="1" applyFont="1" applyFill="1" applyAlignment="1">
      <alignment vertical="top"/>
    </xf>
    <xf numFmtId="15" fontId="4" fillId="39" borderId="0" xfId="0" quotePrefix="1" applyNumberFormat="1" applyFont="1" applyFill="1" applyAlignment="1">
      <alignment vertical="top"/>
    </xf>
  </cellXfs>
  <cellStyles count="25689">
    <cellStyle name="$ sign heading" xfId="1" xr:uid="{00000000-0005-0000-0000-000000000000}"/>
    <cellStyle name="20% - Accent1 2" xfId="2" xr:uid="{00000000-0005-0000-0000-000001000000}"/>
    <cellStyle name="20% - Accent1 3" xfId="3" xr:uid="{00000000-0005-0000-0000-000002000000}"/>
    <cellStyle name="20% - Accent1 3 2" xfId="4" xr:uid="{00000000-0005-0000-0000-000003000000}"/>
    <cellStyle name="20% - Accent1 4" xfId="5" xr:uid="{00000000-0005-0000-0000-000004000000}"/>
    <cellStyle name="20% - Accent1 4 2" xfId="6" xr:uid="{00000000-0005-0000-0000-000005000000}"/>
    <cellStyle name="20% - Accent1 5" xfId="7" xr:uid="{00000000-0005-0000-0000-000006000000}"/>
    <cellStyle name="20% - Accent1 6" xfId="8" xr:uid="{00000000-0005-0000-0000-000007000000}"/>
    <cellStyle name="20% - Accent2 2" xfId="9" xr:uid="{00000000-0005-0000-0000-000008000000}"/>
    <cellStyle name="20% - Accent2 3" xfId="10" xr:uid="{00000000-0005-0000-0000-000009000000}"/>
    <cellStyle name="20% - Accent2 3 2" xfId="11" xr:uid="{00000000-0005-0000-0000-00000A000000}"/>
    <cellStyle name="20% - Accent2 4" xfId="12" xr:uid="{00000000-0005-0000-0000-00000B000000}"/>
    <cellStyle name="20% - Accent2 4 2" xfId="13" xr:uid="{00000000-0005-0000-0000-00000C000000}"/>
    <cellStyle name="20% - Accent2 5" xfId="14" xr:uid="{00000000-0005-0000-0000-00000D000000}"/>
    <cellStyle name="20% - Accent2 6" xfId="15" xr:uid="{00000000-0005-0000-0000-00000E000000}"/>
    <cellStyle name="20% - Accent3 2" xfId="16" xr:uid="{00000000-0005-0000-0000-00000F000000}"/>
    <cellStyle name="20% - Accent3 3" xfId="17" xr:uid="{00000000-0005-0000-0000-000010000000}"/>
    <cellStyle name="20% - Accent3 3 2" xfId="18" xr:uid="{00000000-0005-0000-0000-000011000000}"/>
    <cellStyle name="20% - Accent3 4" xfId="19" xr:uid="{00000000-0005-0000-0000-000012000000}"/>
    <cellStyle name="20% - Accent3 4 2" xfId="20" xr:uid="{00000000-0005-0000-0000-000013000000}"/>
    <cellStyle name="20% - Accent3 5" xfId="21" xr:uid="{00000000-0005-0000-0000-000014000000}"/>
    <cellStyle name="20% - Accent3 6" xfId="22" xr:uid="{00000000-0005-0000-0000-000015000000}"/>
    <cellStyle name="20% - Accent4 2" xfId="23" xr:uid="{00000000-0005-0000-0000-000016000000}"/>
    <cellStyle name="20% - Accent4 3" xfId="24" xr:uid="{00000000-0005-0000-0000-000017000000}"/>
    <cellStyle name="20% - Accent4 3 2" xfId="25" xr:uid="{00000000-0005-0000-0000-000018000000}"/>
    <cellStyle name="20% - Accent4 4" xfId="26" xr:uid="{00000000-0005-0000-0000-000019000000}"/>
    <cellStyle name="20% - Accent4 4 2" xfId="27" xr:uid="{00000000-0005-0000-0000-00001A000000}"/>
    <cellStyle name="20% - Accent4 5" xfId="28" xr:uid="{00000000-0005-0000-0000-00001B000000}"/>
    <cellStyle name="20% - Accent4 6" xfId="29" xr:uid="{00000000-0005-0000-0000-00001C000000}"/>
    <cellStyle name="20% - Accent5 2" xfId="30" xr:uid="{00000000-0005-0000-0000-00001D000000}"/>
    <cellStyle name="20% - Accent5 3" xfId="31" xr:uid="{00000000-0005-0000-0000-00001E000000}"/>
    <cellStyle name="20% - Accent5 3 2" xfId="32" xr:uid="{00000000-0005-0000-0000-00001F000000}"/>
    <cellStyle name="20% - Accent5 4" xfId="33" xr:uid="{00000000-0005-0000-0000-000020000000}"/>
    <cellStyle name="20% - Accent5 4 2" xfId="34" xr:uid="{00000000-0005-0000-0000-000021000000}"/>
    <cellStyle name="20% - Accent5 5" xfId="35" xr:uid="{00000000-0005-0000-0000-000022000000}"/>
    <cellStyle name="20% - Accent5 6" xfId="36" xr:uid="{00000000-0005-0000-0000-000023000000}"/>
    <cellStyle name="20% - Accent6 2" xfId="37" xr:uid="{00000000-0005-0000-0000-000024000000}"/>
    <cellStyle name="20% - Accent6 3" xfId="38" xr:uid="{00000000-0005-0000-0000-000025000000}"/>
    <cellStyle name="20% - Accent6 3 2" xfId="39" xr:uid="{00000000-0005-0000-0000-000026000000}"/>
    <cellStyle name="20% - Accent6 4" xfId="40" xr:uid="{00000000-0005-0000-0000-000027000000}"/>
    <cellStyle name="20% - Accent6 4 2" xfId="41" xr:uid="{00000000-0005-0000-0000-000028000000}"/>
    <cellStyle name="20% - Accent6 5" xfId="42" xr:uid="{00000000-0005-0000-0000-000029000000}"/>
    <cellStyle name="20% - Accent6 6" xfId="43" xr:uid="{00000000-0005-0000-0000-00002A000000}"/>
    <cellStyle name="40% - Accent1 2" xfId="44" xr:uid="{00000000-0005-0000-0000-00002B000000}"/>
    <cellStyle name="40% - Accent1 3" xfId="45" xr:uid="{00000000-0005-0000-0000-00002C000000}"/>
    <cellStyle name="40% - Accent1 3 2" xfId="46" xr:uid="{00000000-0005-0000-0000-00002D000000}"/>
    <cellStyle name="40% - Accent1 4" xfId="47" xr:uid="{00000000-0005-0000-0000-00002E000000}"/>
    <cellStyle name="40% - Accent1 4 2" xfId="48" xr:uid="{00000000-0005-0000-0000-00002F000000}"/>
    <cellStyle name="40% - Accent1 5" xfId="49" xr:uid="{00000000-0005-0000-0000-000030000000}"/>
    <cellStyle name="40% - Accent1 6" xfId="50" xr:uid="{00000000-0005-0000-0000-000031000000}"/>
    <cellStyle name="40% - Accent2 2" xfId="51" xr:uid="{00000000-0005-0000-0000-000032000000}"/>
    <cellStyle name="40% - Accent2 3" xfId="52" xr:uid="{00000000-0005-0000-0000-000033000000}"/>
    <cellStyle name="40% - Accent2 3 2" xfId="53" xr:uid="{00000000-0005-0000-0000-000034000000}"/>
    <cellStyle name="40% - Accent2 4" xfId="54" xr:uid="{00000000-0005-0000-0000-000035000000}"/>
    <cellStyle name="40% - Accent2 4 2" xfId="55" xr:uid="{00000000-0005-0000-0000-000036000000}"/>
    <cellStyle name="40% - Accent2 5" xfId="56" xr:uid="{00000000-0005-0000-0000-000037000000}"/>
    <cellStyle name="40% - Accent2 6" xfId="57" xr:uid="{00000000-0005-0000-0000-000038000000}"/>
    <cellStyle name="40% - Accent3 2" xfId="58" xr:uid="{00000000-0005-0000-0000-000039000000}"/>
    <cellStyle name="40% - Accent3 3" xfId="59" xr:uid="{00000000-0005-0000-0000-00003A000000}"/>
    <cellStyle name="40% - Accent3 3 2" xfId="60" xr:uid="{00000000-0005-0000-0000-00003B000000}"/>
    <cellStyle name="40% - Accent3 4" xfId="61" xr:uid="{00000000-0005-0000-0000-00003C000000}"/>
    <cellStyle name="40% - Accent3 4 2" xfId="62" xr:uid="{00000000-0005-0000-0000-00003D000000}"/>
    <cellStyle name="40% - Accent3 5" xfId="63" xr:uid="{00000000-0005-0000-0000-00003E000000}"/>
    <cellStyle name="40% - Accent3 6" xfId="64" xr:uid="{00000000-0005-0000-0000-00003F000000}"/>
    <cellStyle name="40% - Accent4 2" xfId="65" xr:uid="{00000000-0005-0000-0000-000040000000}"/>
    <cellStyle name="40% - Accent4 3" xfId="66" xr:uid="{00000000-0005-0000-0000-000041000000}"/>
    <cellStyle name="40% - Accent4 3 2" xfId="67" xr:uid="{00000000-0005-0000-0000-000042000000}"/>
    <cellStyle name="40% - Accent4 4" xfId="68" xr:uid="{00000000-0005-0000-0000-000043000000}"/>
    <cellStyle name="40% - Accent4 4 2" xfId="69" xr:uid="{00000000-0005-0000-0000-000044000000}"/>
    <cellStyle name="40% - Accent4 5" xfId="70" xr:uid="{00000000-0005-0000-0000-000045000000}"/>
    <cellStyle name="40% - Accent4 6" xfId="71" xr:uid="{00000000-0005-0000-0000-000046000000}"/>
    <cellStyle name="40% - Accent5 2" xfId="72" xr:uid="{00000000-0005-0000-0000-000047000000}"/>
    <cellStyle name="40% - Accent5 3" xfId="73" xr:uid="{00000000-0005-0000-0000-000048000000}"/>
    <cellStyle name="40% - Accent5 3 2" xfId="74" xr:uid="{00000000-0005-0000-0000-000049000000}"/>
    <cellStyle name="40% - Accent5 4" xfId="75" xr:uid="{00000000-0005-0000-0000-00004A000000}"/>
    <cellStyle name="40% - Accent5 4 2" xfId="76" xr:uid="{00000000-0005-0000-0000-00004B000000}"/>
    <cellStyle name="40% - Accent5 5" xfId="77" xr:uid="{00000000-0005-0000-0000-00004C000000}"/>
    <cellStyle name="40% - Accent5 6" xfId="78" xr:uid="{00000000-0005-0000-0000-00004D000000}"/>
    <cellStyle name="40% - Accent6 2" xfId="79" xr:uid="{00000000-0005-0000-0000-00004E000000}"/>
    <cellStyle name="40% - Accent6 3" xfId="80" xr:uid="{00000000-0005-0000-0000-00004F000000}"/>
    <cellStyle name="40% - Accent6 3 2" xfId="81" xr:uid="{00000000-0005-0000-0000-000050000000}"/>
    <cellStyle name="40% - Accent6 4" xfId="82" xr:uid="{00000000-0005-0000-0000-000051000000}"/>
    <cellStyle name="40% - Accent6 4 2" xfId="83" xr:uid="{00000000-0005-0000-0000-000052000000}"/>
    <cellStyle name="40% - Accent6 5" xfId="84" xr:uid="{00000000-0005-0000-0000-000053000000}"/>
    <cellStyle name="40% - Accent6 6" xfId="85" xr:uid="{00000000-0005-0000-0000-000054000000}"/>
    <cellStyle name="60% - Accent1 2" xfId="86" xr:uid="{00000000-0005-0000-0000-000055000000}"/>
    <cellStyle name="60% - Accent2 2" xfId="87" xr:uid="{00000000-0005-0000-0000-000056000000}"/>
    <cellStyle name="60% - Accent3 2" xfId="88" xr:uid="{00000000-0005-0000-0000-000057000000}"/>
    <cellStyle name="60% - Accent4 2" xfId="89" xr:uid="{00000000-0005-0000-0000-000058000000}"/>
    <cellStyle name="60% - Accent5 2" xfId="90" xr:uid="{00000000-0005-0000-0000-000059000000}"/>
    <cellStyle name="60% - Accent6 2" xfId="91" xr:uid="{00000000-0005-0000-0000-00005A000000}"/>
    <cellStyle name="Accent1 2" xfId="92" xr:uid="{00000000-0005-0000-0000-00005B000000}"/>
    <cellStyle name="Accent2 2" xfId="93" xr:uid="{00000000-0005-0000-0000-00005C000000}"/>
    <cellStyle name="Accent3 2" xfId="94" xr:uid="{00000000-0005-0000-0000-00005D000000}"/>
    <cellStyle name="Accent4 2" xfId="95" xr:uid="{00000000-0005-0000-0000-00005E000000}"/>
    <cellStyle name="Accent5 2" xfId="96" xr:uid="{00000000-0005-0000-0000-00005F000000}"/>
    <cellStyle name="Accent6 2" xfId="97" xr:uid="{00000000-0005-0000-0000-000060000000}"/>
    <cellStyle name="Bad 2" xfId="98" xr:uid="{00000000-0005-0000-0000-000061000000}"/>
    <cellStyle name="Calculation 2" xfId="99" xr:uid="{00000000-0005-0000-0000-000062000000}"/>
    <cellStyle name="Check Cell 2" xfId="100" xr:uid="{00000000-0005-0000-0000-000063000000}"/>
    <cellStyle name="Co.Name" xfId="101" xr:uid="{00000000-0005-0000-0000-000064000000}"/>
    <cellStyle name="Comma" xfId="25686" builtinId="3"/>
    <cellStyle name="Comma 10" xfId="102" xr:uid="{00000000-0005-0000-0000-000066000000}"/>
    <cellStyle name="Comma 10 2" xfId="103" xr:uid="{00000000-0005-0000-0000-000067000000}"/>
    <cellStyle name="Comma 10 2 2" xfId="104" xr:uid="{00000000-0005-0000-0000-000068000000}"/>
    <cellStyle name="Comma 10 3" xfId="105" xr:uid="{00000000-0005-0000-0000-000069000000}"/>
    <cellStyle name="Comma 10 4" xfId="106" xr:uid="{00000000-0005-0000-0000-00006A000000}"/>
    <cellStyle name="Comma 11" xfId="107" xr:uid="{00000000-0005-0000-0000-00006B000000}"/>
    <cellStyle name="Comma 11 2" xfId="108" xr:uid="{00000000-0005-0000-0000-00006C000000}"/>
    <cellStyle name="Comma 11 2 2" xfId="109" xr:uid="{00000000-0005-0000-0000-00006D000000}"/>
    <cellStyle name="Comma 11 2 3" xfId="110" xr:uid="{00000000-0005-0000-0000-00006E000000}"/>
    <cellStyle name="Comma 11 3" xfId="111" xr:uid="{00000000-0005-0000-0000-00006F000000}"/>
    <cellStyle name="Comma 11 4" xfId="112" xr:uid="{00000000-0005-0000-0000-000070000000}"/>
    <cellStyle name="Comma 12" xfId="113" xr:uid="{00000000-0005-0000-0000-000071000000}"/>
    <cellStyle name="Comma 12 2" xfId="114" xr:uid="{00000000-0005-0000-0000-000072000000}"/>
    <cellStyle name="Comma 12 2 2" xfId="115" xr:uid="{00000000-0005-0000-0000-000073000000}"/>
    <cellStyle name="Comma 12 2 3" xfId="116" xr:uid="{00000000-0005-0000-0000-000074000000}"/>
    <cellStyle name="Comma 12 3" xfId="117" xr:uid="{00000000-0005-0000-0000-000075000000}"/>
    <cellStyle name="Comma 12 4" xfId="118" xr:uid="{00000000-0005-0000-0000-000076000000}"/>
    <cellStyle name="Comma 13" xfId="119" xr:uid="{00000000-0005-0000-0000-000077000000}"/>
    <cellStyle name="Comma 13 2" xfId="120" xr:uid="{00000000-0005-0000-0000-000078000000}"/>
    <cellStyle name="Comma 13 2 2" xfId="121" xr:uid="{00000000-0005-0000-0000-000079000000}"/>
    <cellStyle name="Comma 13 2 3" xfId="122" xr:uid="{00000000-0005-0000-0000-00007A000000}"/>
    <cellStyle name="Comma 13 3" xfId="123" xr:uid="{00000000-0005-0000-0000-00007B000000}"/>
    <cellStyle name="Comma 13 3 2" xfId="124" xr:uid="{00000000-0005-0000-0000-00007C000000}"/>
    <cellStyle name="Comma 13 3 3" xfId="125" xr:uid="{00000000-0005-0000-0000-00007D000000}"/>
    <cellStyle name="Comma 13 4" xfId="126" xr:uid="{00000000-0005-0000-0000-00007E000000}"/>
    <cellStyle name="Comma 13 4 2" xfId="127" xr:uid="{00000000-0005-0000-0000-00007F000000}"/>
    <cellStyle name="Comma 13 4 3" xfId="128" xr:uid="{00000000-0005-0000-0000-000080000000}"/>
    <cellStyle name="Comma 13 5" xfId="129" xr:uid="{00000000-0005-0000-0000-000081000000}"/>
    <cellStyle name="Comma 13 6" xfId="130" xr:uid="{00000000-0005-0000-0000-000082000000}"/>
    <cellStyle name="Comma 13 7" xfId="131" xr:uid="{00000000-0005-0000-0000-000083000000}"/>
    <cellStyle name="Comma 14" xfId="132" xr:uid="{00000000-0005-0000-0000-000084000000}"/>
    <cellStyle name="Comma 14 2" xfId="133" xr:uid="{00000000-0005-0000-0000-000085000000}"/>
    <cellStyle name="Comma 14 2 2" xfId="134" xr:uid="{00000000-0005-0000-0000-000086000000}"/>
    <cellStyle name="Comma 14 2 2 2" xfId="135" xr:uid="{00000000-0005-0000-0000-000087000000}"/>
    <cellStyle name="Comma 14 2 2 2 2" xfId="136" xr:uid="{00000000-0005-0000-0000-000088000000}"/>
    <cellStyle name="Comma 14 2 2 2 3" xfId="137" xr:uid="{00000000-0005-0000-0000-000089000000}"/>
    <cellStyle name="Comma 14 2 2 3" xfId="138" xr:uid="{00000000-0005-0000-0000-00008A000000}"/>
    <cellStyle name="Comma 14 2 2 4" xfId="139" xr:uid="{00000000-0005-0000-0000-00008B000000}"/>
    <cellStyle name="Comma 14 2 3" xfId="140" xr:uid="{00000000-0005-0000-0000-00008C000000}"/>
    <cellStyle name="Comma 14 2 3 2" xfId="141" xr:uid="{00000000-0005-0000-0000-00008D000000}"/>
    <cellStyle name="Comma 14 2 3 3" xfId="142" xr:uid="{00000000-0005-0000-0000-00008E000000}"/>
    <cellStyle name="Comma 14 2 4" xfId="143" xr:uid="{00000000-0005-0000-0000-00008F000000}"/>
    <cellStyle name="Comma 14 2 4 2" xfId="144" xr:uid="{00000000-0005-0000-0000-000090000000}"/>
    <cellStyle name="Comma 14 2 4 3" xfId="145" xr:uid="{00000000-0005-0000-0000-000091000000}"/>
    <cellStyle name="Comma 14 2 4 4" xfId="146" xr:uid="{00000000-0005-0000-0000-000092000000}"/>
    <cellStyle name="Comma 14 3" xfId="147" xr:uid="{00000000-0005-0000-0000-000093000000}"/>
    <cellStyle name="Comma 14 3 2" xfId="148" xr:uid="{00000000-0005-0000-0000-000094000000}"/>
    <cellStyle name="Comma 14 3 2 2" xfId="149" xr:uid="{00000000-0005-0000-0000-000095000000}"/>
    <cellStyle name="Comma 14 3 2 2 2" xfId="150" xr:uid="{00000000-0005-0000-0000-000096000000}"/>
    <cellStyle name="Comma 14 3 2 2 3" xfId="151" xr:uid="{00000000-0005-0000-0000-000097000000}"/>
    <cellStyle name="Comma 14 3 2 3" xfId="152" xr:uid="{00000000-0005-0000-0000-000098000000}"/>
    <cellStyle name="Comma 14 3 3" xfId="153" xr:uid="{00000000-0005-0000-0000-000099000000}"/>
    <cellStyle name="Comma 14 3 3 2" xfId="154" xr:uid="{00000000-0005-0000-0000-00009A000000}"/>
    <cellStyle name="Comma 14 3 3 2 2" xfId="155" xr:uid="{00000000-0005-0000-0000-00009B000000}"/>
    <cellStyle name="Comma 14 3 3 2 3" xfId="156" xr:uid="{00000000-0005-0000-0000-00009C000000}"/>
    <cellStyle name="Comma 14 3 3 3" xfId="157" xr:uid="{00000000-0005-0000-0000-00009D000000}"/>
    <cellStyle name="Comma 14 3 3 3 2" xfId="158" xr:uid="{00000000-0005-0000-0000-00009E000000}"/>
    <cellStyle name="Comma 14 3 3 3 3" xfId="159" xr:uid="{00000000-0005-0000-0000-00009F000000}"/>
    <cellStyle name="Comma 14 3 3 4" xfId="160" xr:uid="{00000000-0005-0000-0000-0000A0000000}"/>
    <cellStyle name="Comma 14 3 4" xfId="161" xr:uid="{00000000-0005-0000-0000-0000A1000000}"/>
    <cellStyle name="Comma 14 3 4 2" xfId="162" xr:uid="{00000000-0005-0000-0000-0000A2000000}"/>
    <cellStyle name="Comma 14 3 4 3" xfId="163" xr:uid="{00000000-0005-0000-0000-0000A3000000}"/>
    <cellStyle name="Comma 14 3 5" xfId="164" xr:uid="{00000000-0005-0000-0000-0000A4000000}"/>
    <cellStyle name="Comma 14 3 5 2" xfId="165" xr:uid="{00000000-0005-0000-0000-0000A5000000}"/>
    <cellStyle name="Comma 14 3 5 3" xfId="166" xr:uid="{00000000-0005-0000-0000-0000A6000000}"/>
    <cellStyle name="Comma 14 3 6" xfId="167" xr:uid="{00000000-0005-0000-0000-0000A7000000}"/>
    <cellStyle name="Comma 14 3 7" xfId="168" xr:uid="{00000000-0005-0000-0000-0000A8000000}"/>
    <cellStyle name="Comma 14 3 8" xfId="169" xr:uid="{00000000-0005-0000-0000-0000A9000000}"/>
    <cellStyle name="Comma 14 4" xfId="170" xr:uid="{00000000-0005-0000-0000-0000AA000000}"/>
    <cellStyle name="Comma 14 4 2" xfId="171" xr:uid="{00000000-0005-0000-0000-0000AB000000}"/>
    <cellStyle name="Comma 14 4 2 2" xfId="172" xr:uid="{00000000-0005-0000-0000-0000AC000000}"/>
    <cellStyle name="Comma 14 4 3" xfId="173" xr:uid="{00000000-0005-0000-0000-0000AD000000}"/>
    <cellStyle name="Comma 14 4 4" xfId="174" xr:uid="{00000000-0005-0000-0000-0000AE000000}"/>
    <cellStyle name="Comma 14 4 5" xfId="175" xr:uid="{00000000-0005-0000-0000-0000AF000000}"/>
    <cellStyle name="Comma 14 5" xfId="176" xr:uid="{00000000-0005-0000-0000-0000B0000000}"/>
    <cellStyle name="Comma 14 5 2" xfId="177" xr:uid="{00000000-0005-0000-0000-0000B1000000}"/>
    <cellStyle name="Comma 14 5 3" xfId="178" xr:uid="{00000000-0005-0000-0000-0000B2000000}"/>
    <cellStyle name="Comma 14 6" xfId="179" xr:uid="{00000000-0005-0000-0000-0000B3000000}"/>
    <cellStyle name="Comma 14 7" xfId="180" xr:uid="{00000000-0005-0000-0000-0000B4000000}"/>
    <cellStyle name="Comma 14 8" xfId="181" xr:uid="{00000000-0005-0000-0000-0000B5000000}"/>
    <cellStyle name="Comma 15" xfId="182" xr:uid="{00000000-0005-0000-0000-0000B6000000}"/>
    <cellStyle name="Comma 15 10" xfId="183" xr:uid="{00000000-0005-0000-0000-0000B7000000}"/>
    <cellStyle name="Comma 15 10 2" xfId="184" xr:uid="{00000000-0005-0000-0000-0000B8000000}"/>
    <cellStyle name="Comma 15 10 2 2" xfId="185" xr:uid="{00000000-0005-0000-0000-0000B9000000}"/>
    <cellStyle name="Comma 15 10 3" xfId="186" xr:uid="{00000000-0005-0000-0000-0000BA000000}"/>
    <cellStyle name="Comma 15 10 4" xfId="187" xr:uid="{00000000-0005-0000-0000-0000BB000000}"/>
    <cellStyle name="Comma 15 11" xfId="188" xr:uid="{00000000-0005-0000-0000-0000BC000000}"/>
    <cellStyle name="Comma 15 11 2" xfId="189" xr:uid="{00000000-0005-0000-0000-0000BD000000}"/>
    <cellStyle name="Comma 15 11 2 2" xfId="190" xr:uid="{00000000-0005-0000-0000-0000BE000000}"/>
    <cellStyle name="Comma 15 11 3" xfId="191" xr:uid="{00000000-0005-0000-0000-0000BF000000}"/>
    <cellStyle name="Comma 15 12" xfId="192" xr:uid="{00000000-0005-0000-0000-0000C0000000}"/>
    <cellStyle name="Comma 15 13" xfId="193" xr:uid="{00000000-0005-0000-0000-0000C1000000}"/>
    <cellStyle name="Comma 15 2" xfId="194" xr:uid="{00000000-0005-0000-0000-0000C2000000}"/>
    <cellStyle name="Comma 15 2 2" xfId="195" xr:uid="{00000000-0005-0000-0000-0000C3000000}"/>
    <cellStyle name="Comma 15 2 2 10" xfId="196" xr:uid="{00000000-0005-0000-0000-0000C4000000}"/>
    <cellStyle name="Comma 15 2 2 2" xfId="197" xr:uid="{00000000-0005-0000-0000-0000C5000000}"/>
    <cellStyle name="Comma 15 2 2 2 2" xfId="198" xr:uid="{00000000-0005-0000-0000-0000C6000000}"/>
    <cellStyle name="Comma 15 2 2 2 3" xfId="199" xr:uid="{00000000-0005-0000-0000-0000C7000000}"/>
    <cellStyle name="Comma 15 2 2 3" xfId="200" xr:uid="{00000000-0005-0000-0000-0000C8000000}"/>
    <cellStyle name="Comma 15 2 2 3 2" xfId="201" xr:uid="{00000000-0005-0000-0000-0000C9000000}"/>
    <cellStyle name="Comma 15 2 2 3 3" xfId="202" xr:uid="{00000000-0005-0000-0000-0000CA000000}"/>
    <cellStyle name="Comma 15 2 2 4" xfId="203" xr:uid="{00000000-0005-0000-0000-0000CB000000}"/>
    <cellStyle name="Comma 15 2 2 4 2" xfId="204" xr:uid="{00000000-0005-0000-0000-0000CC000000}"/>
    <cellStyle name="Comma 15 2 2 4 2 2" xfId="205" xr:uid="{00000000-0005-0000-0000-0000CD000000}"/>
    <cellStyle name="Comma 15 2 2 4 3" xfId="206" xr:uid="{00000000-0005-0000-0000-0000CE000000}"/>
    <cellStyle name="Comma 15 2 2 5" xfId="207" xr:uid="{00000000-0005-0000-0000-0000CF000000}"/>
    <cellStyle name="Comma 15 2 2 5 2" xfId="208" xr:uid="{00000000-0005-0000-0000-0000D0000000}"/>
    <cellStyle name="Comma 15 2 2 5 2 2" xfId="209" xr:uid="{00000000-0005-0000-0000-0000D1000000}"/>
    <cellStyle name="Comma 15 2 2 5 3" xfId="210" xr:uid="{00000000-0005-0000-0000-0000D2000000}"/>
    <cellStyle name="Comma 15 2 2 6" xfId="211" xr:uid="{00000000-0005-0000-0000-0000D3000000}"/>
    <cellStyle name="Comma 15 2 2 6 2" xfId="212" xr:uid="{00000000-0005-0000-0000-0000D4000000}"/>
    <cellStyle name="Comma 15 2 2 6 2 2" xfId="213" xr:uid="{00000000-0005-0000-0000-0000D5000000}"/>
    <cellStyle name="Comma 15 2 2 6 3" xfId="214" xr:uid="{00000000-0005-0000-0000-0000D6000000}"/>
    <cellStyle name="Comma 15 2 2 7" xfId="215" xr:uid="{00000000-0005-0000-0000-0000D7000000}"/>
    <cellStyle name="Comma 15 2 2 7 2" xfId="216" xr:uid="{00000000-0005-0000-0000-0000D8000000}"/>
    <cellStyle name="Comma 15 2 2 8" xfId="217" xr:uid="{00000000-0005-0000-0000-0000D9000000}"/>
    <cellStyle name="Comma 15 2 2 8 2" xfId="218" xr:uid="{00000000-0005-0000-0000-0000DA000000}"/>
    <cellStyle name="Comma 15 2 2 9" xfId="219" xr:uid="{00000000-0005-0000-0000-0000DB000000}"/>
    <cellStyle name="Comma 15 2 3" xfId="220" xr:uid="{00000000-0005-0000-0000-0000DC000000}"/>
    <cellStyle name="Comma 15 2 3 10" xfId="221" xr:uid="{00000000-0005-0000-0000-0000DD000000}"/>
    <cellStyle name="Comma 15 2 3 2" xfId="222" xr:uid="{00000000-0005-0000-0000-0000DE000000}"/>
    <cellStyle name="Comma 15 2 3 2 2" xfId="223" xr:uid="{00000000-0005-0000-0000-0000DF000000}"/>
    <cellStyle name="Comma 15 2 3 2 3" xfId="224" xr:uid="{00000000-0005-0000-0000-0000E0000000}"/>
    <cellStyle name="Comma 15 2 3 3" xfId="225" xr:uid="{00000000-0005-0000-0000-0000E1000000}"/>
    <cellStyle name="Comma 15 2 3 3 2" xfId="226" xr:uid="{00000000-0005-0000-0000-0000E2000000}"/>
    <cellStyle name="Comma 15 2 3 3 3" xfId="227" xr:uid="{00000000-0005-0000-0000-0000E3000000}"/>
    <cellStyle name="Comma 15 2 3 4" xfId="228" xr:uid="{00000000-0005-0000-0000-0000E4000000}"/>
    <cellStyle name="Comma 15 2 3 4 2" xfId="229" xr:uid="{00000000-0005-0000-0000-0000E5000000}"/>
    <cellStyle name="Comma 15 2 3 4 2 2" xfId="230" xr:uid="{00000000-0005-0000-0000-0000E6000000}"/>
    <cellStyle name="Comma 15 2 3 4 3" xfId="231" xr:uid="{00000000-0005-0000-0000-0000E7000000}"/>
    <cellStyle name="Comma 15 2 3 5" xfId="232" xr:uid="{00000000-0005-0000-0000-0000E8000000}"/>
    <cellStyle name="Comma 15 2 3 5 2" xfId="233" xr:uid="{00000000-0005-0000-0000-0000E9000000}"/>
    <cellStyle name="Comma 15 2 3 5 2 2" xfId="234" xr:uid="{00000000-0005-0000-0000-0000EA000000}"/>
    <cellStyle name="Comma 15 2 3 5 3" xfId="235" xr:uid="{00000000-0005-0000-0000-0000EB000000}"/>
    <cellStyle name="Comma 15 2 3 6" xfId="236" xr:uid="{00000000-0005-0000-0000-0000EC000000}"/>
    <cellStyle name="Comma 15 2 3 6 2" xfId="237" xr:uid="{00000000-0005-0000-0000-0000ED000000}"/>
    <cellStyle name="Comma 15 2 3 6 2 2" xfId="238" xr:uid="{00000000-0005-0000-0000-0000EE000000}"/>
    <cellStyle name="Comma 15 2 3 6 3" xfId="239" xr:uid="{00000000-0005-0000-0000-0000EF000000}"/>
    <cellStyle name="Comma 15 2 3 7" xfId="240" xr:uid="{00000000-0005-0000-0000-0000F0000000}"/>
    <cellStyle name="Comma 15 2 3 7 2" xfId="241" xr:uid="{00000000-0005-0000-0000-0000F1000000}"/>
    <cellStyle name="Comma 15 2 3 8" xfId="242" xr:uid="{00000000-0005-0000-0000-0000F2000000}"/>
    <cellStyle name="Comma 15 2 3 8 2" xfId="243" xr:uid="{00000000-0005-0000-0000-0000F3000000}"/>
    <cellStyle name="Comma 15 2 3 9" xfId="244" xr:uid="{00000000-0005-0000-0000-0000F4000000}"/>
    <cellStyle name="Comma 15 2 4" xfId="245" xr:uid="{00000000-0005-0000-0000-0000F5000000}"/>
    <cellStyle name="Comma 15 2 4 10" xfId="246" xr:uid="{00000000-0005-0000-0000-0000F6000000}"/>
    <cellStyle name="Comma 15 2 4 2" xfId="247" xr:uid="{00000000-0005-0000-0000-0000F7000000}"/>
    <cellStyle name="Comma 15 2 4 3" xfId="248" xr:uid="{00000000-0005-0000-0000-0000F8000000}"/>
    <cellStyle name="Comma 15 2 4 3 2" xfId="249" xr:uid="{00000000-0005-0000-0000-0000F9000000}"/>
    <cellStyle name="Comma 15 2 4 3 2 2" xfId="250" xr:uid="{00000000-0005-0000-0000-0000FA000000}"/>
    <cellStyle name="Comma 15 2 4 3 3" xfId="251" xr:uid="{00000000-0005-0000-0000-0000FB000000}"/>
    <cellStyle name="Comma 15 2 4 4" xfId="252" xr:uid="{00000000-0005-0000-0000-0000FC000000}"/>
    <cellStyle name="Comma 15 2 4 4 2" xfId="253" xr:uid="{00000000-0005-0000-0000-0000FD000000}"/>
    <cellStyle name="Comma 15 2 4 4 2 2" xfId="254" xr:uid="{00000000-0005-0000-0000-0000FE000000}"/>
    <cellStyle name="Comma 15 2 4 4 3" xfId="255" xr:uid="{00000000-0005-0000-0000-0000FF000000}"/>
    <cellStyle name="Comma 15 2 4 5" xfId="256" xr:uid="{00000000-0005-0000-0000-000000010000}"/>
    <cellStyle name="Comma 15 2 4 5 2" xfId="257" xr:uid="{00000000-0005-0000-0000-000001010000}"/>
    <cellStyle name="Comma 15 2 4 5 2 2" xfId="258" xr:uid="{00000000-0005-0000-0000-000002010000}"/>
    <cellStyle name="Comma 15 2 4 5 3" xfId="259" xr:uid="{00000000-0005-0000-0000-000003010000}"/>
    <cellStyle name="Comma 15 2 4 6" xfId="260" xr:uid="{00000000-0005-0000-0000-000004010000}"/>
    <cellStyle name="Comma 15 2 4 6 2" xfId="261" xr:uid="{00000000-0005-0000-0000-000005010000}"/>
    <cellStyle name="Comma 15 2 4 7" xfId="262" xr:uid="{00000000-0005-0000-0000-000006010000}"/>
    <cellStyle name="Comma 15 2 4 7 2" xfId="263" xr:uid="{00000000-0005-0000-0000-000007010000}"/>
    <cellStyle name="Comma 15 2 4 8" xfId="264" xr:uid="{00000000-0005-0000-0000-000008010000}"/>
    <cellStyle name="Comma 15 2 4 9" xfId="265" xr:uid="{00000000-0005-0000-0000-000009010000}"/>
    <cellStyle name="Comma 15 2 5" xfId="266" xr:uid="{00000000-0005-0000-0000-00000A010000}"/>
    <cellStyle name="Comma 15 2 5 2" xfId="267" xr:uid="{00000000-0005-0000-0000-00000B010000}"/>
    <cellStyle name="Comma 15 2 5 3" xfId="268" xr:uid="{00000000-0005-0000-0000-00000C010000}"/>
    <cellStyle name="Comma 15 2 5 4" xfId="269" xr:uid="{00000000-0005-0000-0000-00000D010000}"/>
    <cellStyle name="Comma 15 2 6" xfId="270" xr:uid="{00000000-0005-0000-0000-00000E010000}"/>
    <cellStyle name="Comma 15 2 6 2" xfId="271" xr:uid="{00000000-0005-0000-0000-00000F010000}"/>
    <cellStyle name="Comma 15 2 6 2 2" xfId="272" xr:uid="{00000000-0005-0000-0000-000010010000}"/>
    <cellStyle name="Comma 15 2 6 2 2 2" xfId="273" xr:uid="{00000000-0005-0000-0000-000011010000}"/>
    <cellStyle name="Comma 15 2 6 2 3" xfId="274" xr:uid="{00000000-0005-0000-0000-000012010000}"/>
    <cellStyle name="Comma 15 2 6 3" xfId="275" xr:uid="{00000000-0005-0000-0000-000013010000}"/>
    <cellStyle name="Comma 15 2 6 3 2" xfId="276" xr:uid="{00000000-0005-0000-0000-000014010000}"/>
    <cellStyle name="Comma 15 2 6 3 2 2" xfId="277" xr:uid="{00000000-0005-0000-0000-000015010000}"/>
    <cellStyle name="Comma 15 2 6 3 3" xfId="278" xr:uid="{00000000-0005-0000-0000-000016010000}"/>
    <cellStyle name="Comma 15 2 6 4" xfId="279" xr:uid="{00000000-0005-0000-0000-000017010000}"/>
    <cellStyle name="Comma 15 2 6 4 2" xfId="280" xr:uid="{00000000-0005-0000-0000-000018010000}"/>
    <cellStyle name="Comma 15 2 6 4 2 2" xfId="281" xr:uid="{00000000-0005-0000-0000-000019010000}"/>
    <cellStyle name="Comma 15 2 6 4 3" xfId="282" xr:uid="{00000000-0005-0000-0000-00001A010000}"/>
    <cellStyle name="Comma 15 2 6 5" xfId="283" xr:uid="{00000000-0005-0000-0000-00001B010000}"/>
    <cellStyle name="Comma 15 2 6 5 2" xfId="284" xr:uid="{00000000-0005-0000-0000-00001C010000}"/>
    <cellStyle name="Comma 15 2 6 6" xfId="285" xr:uid="{00000000-0005-0000-0000-00001D010000}"/>
    <cellStyle name="Comma 15 2 6 6 2" xfId="286" xr:uid="{00000000-0005-0000-0000-00001E010000}"/>
    <cellStyle name="Comma 15 2 6 7" xfId="287" xr:uid="{00000000-0005-0000-0000-00001F010000}"/>
    <cellStyle name="Comma 15 2 7" xfId="288" xr:uid="{00000000-0005-0000-0000-000020010000}"/>
    <cellStyle name="Comma 15 2 7 2" xfId="289" xr:uid="{00000000-0005-0000-0000-000021010000}"/>
    <cellStyle name="Comma 15 2 7 2 2" xfId="290" xr:uid="{00000000-0005-0000-0000-000022010000}"/>
    <cellStyle name="Comma 15 2 7 3" xfId="291" xr:uid="{00000000-0005-0000-0000-000023010000}"/>
    <cellStyle name="Comma 15 2 8" xfId="292" xr:uid="{00000000-0005-0000-0000-000024010000}"/>
    <cellStyle name="Comma 15 2 8 2" xfId="293" xr:uid="{00000000-0005-0000-0000-000025010000}"/>
    <cellStyle name="Comma 15 2 8 2 2" xfId="294" xr:uid="{00000000-0005-0000-0000-000026010000}"/>
    <cellStyle name="Comma 15 2 8 3" xfId="295" xr:uid="{00000000-0005-0000-0000-000027010000}"/>
    <cellStyle name="Comma 15 2 9" xfId="296" xr:uid="{00000000-0005-0000-0000-000028010000}"/>
    <cellStyle name="Comma 15 3" xfId="297" xr:uid="{00000000-0005-0000-0000-000029010000}"/>
    <cellStyle name="Comma 15 3 10" xfId="298" xr:uid="{00000000-0005-0000-0000-00002A010000}"/>
    <cellStyle name="Comma 15 3 11" xfId="299" xr:uid="{00000000-0005-0000-0000-00002B010000}"/>
    <cellStyle name="Comma 15 3 2" xfId="300" xr:uid="{00000000-0005-0000-0000-00002C010000}"/>
    <cellStyle name="Comma 15 3 2 10" xfId="301" xr:uid="{00000000-0005-0000-0000-00002D010000}"/>
    <cellStyle name="Comma 15 3 2 2" xfId="302" xr:uid="{00000000-0005-0000-0000-00002E010000}"/>
    <cellStyle name="Comma 15 3 2 2 2" xfId="303" xr:uid="{00000000-0005-0000-0000-00002F010000}"/>
    <cellStyle name="Comma 15 3 2 2 3" xfId="304" xr:uid="{00000000-0005-0000-0000-000030010000}"/>
    <cellStyle name="Comma 15 3 2 3" xfId="305" xr:uid="{00000000-0005-0000-0000-000031010000}"/>
    <cellStyle name="Comma 15 3 2 3 2" xfId="306" xr:uid="{00000000-0005-0000-0000-000032010000}"/>
    <cellStyle name="Comma 15 3 2 3 3" xfId="307" xr:uid="{00000000-0005-0000-0000-000033010000}"/>
    <cellStyle name="Comma 15 3 2 4" xfId="308" xr:uid="{00000000-0005-0000-0000-000034010000}"/>
    <cellStyle name="Comma 15 3 2 4 2" xfId="309" xr:uid="{00000000-0005-0000-0000-000035010000}"/>
    <cellStyle name="Comma 15 3 2 4 2 2" xfId="310" xr:uid="{00000000-0005-0000-0000-000036010000}"/>
    <cellStyle name="Comma 15 3 2 4 3" xfId="311" xr:uid="{00000000-0005-0000-0000-000037010000}"/>
    <cellStyle name="Comma 15 3 2 5" xfId="312" xr:uid="{00000000-0005-0000-0000-000038010000}"/>
    <cellStyle name="Comma 15 3 2 5 2" xfId="313" xr:uid="{00000000-0005-0000-0000-000039010000}"/>
    <cellStyle name="Comma 15 3 2 5 2 2" xfId="314" xr:uid="{00000000-0005-0000-0000-00003A010000}"/>
    <cellStyle name="Comma 15 3 2 5 3" xfId="315" xr:uid="{00000000-0005-0000-0000-00003B010000}"/>
    <cellStyle name="Comma 15 3 2 6" xfId="316" xr:uid="{00000000-0005-0000-0000-00003C010000}"/>
    <cellStyle name="Comma 15 3 2 6 2" xfId="317" xr:uid="{00000000-0005-0000-0000-00003D010000}"/>
    <cellStyle name="Comma 15 3 2 6 2 2" xfId="318" xr:uid="{00000000-0005-0000-0000-00003E010000}"/>
    <cellStyle name="Comma 15 3 2 6 3" xfId="319" xr:uid="{00000000-0005-0000-0000-00003F010000}"/>
    <cellStyle name="Comma 15 3 2 7" xfId="320" xr:uid="{00000000-0005-0000-0000-000040010000}"/>
    <cellStyle name="Comma 15 3 2 7 2" xfId="321" xr:uid="{00000000-0005-0000-0000-000041010000}"/>
    <cellStyle name="Comma 15 3 2 8" xfId="322" xr:uid="{00000000-0005-0000-0000-000042010000}"/>
    <cellStyle name="Comma 15 3 2 8 2" xfId="323" xr:uid="{00000000-0005-0000-0000-000043010000}"/>
    <cellStyle name="Comma 15 3 2 9" xfId="324" xr:uid="{00000000-0005-0000-0000-000044010000}"/>
    <cellStyle name="Comma 15 3 3" xfId="325" xr:uid="{00000000-0005-0000-0000-000045010000}"/>
    <cellStyle name="Comma 15 3 3 2" xfId="326" xr:uid="{00000000-0005-0000-0000-000046010000}"/>
    <cellStyle name="Comma 15 3 3 3" xfId="327" xr:uid="{00000000-0005-0000-0000-000047010000}"/>
    <cellStyle name="Comma 15 3 4" xfId="328" xr:uid="{00000000-0005-0000-0000-000048010000}"/>
    <cellStyle name="Comma 15 3 4 2" xfId="329" xr:uid="{00000000-0005-0000-0000-000049010000}"/>
    <cellStyle name="Comma 15 3 4 3" xfId="330" xr:uid="{00000000-0005-0000-0000-00004A010000}"/>
    <cellStyle name="Comma 15 3 5" xfId="331" xr:uid="{00000000-0005-0000-0000-00004B010000}"/>
    <cellStyle name="Comma 15 3 5 2" xfId="332" xr:uid="{00000000-0005-0000-0000-00004C010000}"/>
    <cellStyle name="Comma 15 3 5 2 2" xfId="333" xr:uid="{00000000-0005-0000-0000-00004D010000}"/>
    <cellStyle name="Comma 15 3 5 3" xfId="334" xr:uid="{00000000-0005-0000-0000-00004E010000}"/>
    <cellStyle name="Comma 15 3 6" xfId="335" xr:uid="{00000000-0005-0000-0000-00004F010000}"/>
    <cellStyle name="Comma 15 3 6 2" xfId="336" xr:uid="{00000000-0005-0000-0000-000050010000}"/>
    <cellStyle name="Comma 15 3 6 2 2" xfId="337" xr:uid="{00000000-0005-0000-0000-000051010000}"/>
    <cellStyle name="Comma 15 3 6 3" xfId="338" xr:uid="{00000000-0005-0000-0000-000052010000}"/>
    <cellStyle name="Comma 15 3 7" xfId="339" xr:uid="{00000000-0005-0000-0000-000053010000}"/>
    <cellStyle name="Comma 15 3 7 2" xfId="340" xr:uid="{00000000-0005-0000-0000-000054010000}"/>
    <cellStyle name="Comma 15 3 7 2 2" xfId="341" xr:uid="{00000000-0005-0000-0000-000055010000}"/>
    <cellStyle name="Comma 15 3 7 3" xfId="342" xr:uid="{00000000-0005-0000-0000-000056010000}"/>
    <cellStyle name="Comma 15 3 8" xfId="343" xr:uid="{00000000-0005-0000-0000-000057010000}"/>
    <cellStyle name="Comma 15 3 8 2" xfId="344" xr:uid="{00000000-0005-0000-0000-000058010000}"/>
    <cellStyle name="Comma 15 3 9" xfId="345" xr:uid="{00000000-0005-0000-0000-000059010000}"/>
    <cellStyle name="Comma 15 3 9 2" xfId="346" xr:uid="{00000000-0005-0000-0000-00005A010000}"/>
    <cellStyle name="Comma 15 4" xfId="347" xr:uid="{00000000-0005-0000-0000-00005B010000}"/>
    <cellStyle name="Comma 15 4 10" xfId="348" xr:uid="{00000000-0005-0000-0000-00005C010000}"/>
    <cellStyle name="Comma 15 4 2" xfId="349" xr:uid="{00000000-0005-0000-0000-00005D010000}"/>
    <cellStyle name="Comma 15 4 2 2" xfId="350" xr:uid="{00000000-0005-0000-0000-00005E010000}"/>
    <cellStyle name="Comma 15 4 2 3" xfId="351" xr:uid="{00000000-0005-0000-0000-00005F010000}"/>
    <cellStyle name="Comma 15 4 3" xfId="352" xr:uid="{00000000-0005-0000-0000-000060010000}"/>
    <cellStyle name="Comma 15 4 3 2" xfId="353" xr:uid="{00000000-0005-0000-0000-000061010000}"/>
    <cellStyle name="Comma 15 4 3 3" xfId="354" xr:uid="{00000000-0005-0000-0000-000062010000}"/>
    <cellStyle name="Comma 15 4 4" xfId="355" xr:uid="{00000000-0005-0000-0000-000063010000}"/>
    <cellStyle name="Comma 15 4 4 2" xfId="356" xr:uid="{00000000-0005-0000-0000-000064010000}"/>
    <cellStyle name="Comma 15 4 4 2 2" xfId="357" xr:uid="{00000000-0005-0000-0000-000065010000}"/>
    <cellStyle name="Comma 15 4 4 3" xfId="358" xr:uid="{00000000-0005-0000-0000-000066010000}"/>
    <cellStyle name="Comma 15 4 5" xfId="359" xr:uid="{00000000-0005-0000-0000-000067010000}"/>
    <cellStyle name="Comma 15 4 5 2" xfId="360" xr:uid="{00000000-0005-0000-0000-000068010000}"/>
    <cellStyle name="Comma 15 4 5 2 2" xfId="361" xr:uid="{00000000-0005-0000-0000-000069010000}"/>
    <cellStyle name="Comma 15 4 5 3" xfId="362" xr:uid="{00000000-0005-0000-0000-00006A010000}"/>
    <cellStyle name="Comma 15 4 6" xfId="363" xr:uid="{00000000-0005-0000-0000-00006B010000}"/>
    <cellStyle name="Comma 15 4 6 2" xfId="364" xr:uid="{00000000-0005-0000-0000-00006C010000}"/>
    <cellStyle name="Comma 15 4 6 2 2" xfId="365" xr:uid="{00000000-0005-0000-0000-00006D010000}"/>
    <cellStyle name="Comma 15 4 6 3" xfId="366" xr:uid="{00000000-0005-0000-0000-00006E010000}"/>
    <cellStyle name="Comma 15 4 7" xfId="367" xr:uid="{00000000-0005-0000-0000-00006F010000}"/>
    <cellStyle name="Comma 15 4 7 2" xfId="368" xr:uid="{00000000-0005-0000-0000-000070010000}"/>
    <cellStyle name="Comma 15 4 8" xfId="369" xr:uid="{00000000-0005-0000-0000-000071010000}"/>
    <cellStyle name="Comma 15 4 8 2" xfId="370" xr:uid="{00000000-0005-0000-0000-000072010000}"/>
    <cellStyle name="Comma 15 4 9" xfId="371" xr:uid="{00000000-0005-0000-0000-000073010000}"/>
    <cellStyle name="Comma 15 5" xfId="372" xr:uid="{00000000-0005-0000-0000-000074010000}"/>
    <cellStyle name="Comma 15 5 10" xfId="373" xr:uid="{00000000-0005-0000-0000-000075010000}"/>
    <cellStyle name="Comma 15 5 2" xfId="374" xr:uid="{00000000-0005-0000-0000-000076010000}"/>
    <cellStyle name="Comma 15 5 2 2" xfId="375" xr:uid="{00000000-0005-0000-0000-000077010000}"/>
    <cellStyle name="Comma 15 5 2 3" xfId="376" xr:uid="{00000000-0005-0000-0000-000078010000}"/>
    <cellStyle name="Comma 15 5 3" xfId="377" xr:uid="{00000000-0005-0000-0000-000079010000}"/>
    <cellStyle name="Comma 15 5 3 2" xfId="378" xr:uid="{00000000-0005-0000-0000-00007A010000}"/>
    <cellStyle name="Comma 15 5 3 3" xfId="379" xr:uid="{00000000-0005-0000-0000-00007B010000}"/>
    <cellStyle name="Comma 15 5 4" xfId="380" xr:uid="{00000000-0005-0000-0000-00007C010000}"/>
    <cellStyle name="Comma 15 5 4 2" xfId="381" xr:uid="{00000000-0005-0000-0000-00007D010000}"/>
    <cellStyle name="Comma 15 5 4 2 2" xfId="382" xr:uid="{00000000-0005-0000-0000-00007E010000}"/>
    <cellStyle name="Comma 15 5 4 3" xfId="383" xr:uid="{00000000-0005-0000-0000-00007F010000}"/>
    <cellStyle name="Comma 15 5 5" xfId="384" xr:uid="{00000000-0005-0000-0000-000080010000}"/>
    <cellStyle name="Comma 15 5 5 2" xfId="385" xr:uid="{00000000-0005-0000-0000-000081010000}"/>
    <cellStyle name="Comma 15 5 5 2 2" xfId="386" xr:uid="{00000000-0005-0000-0000-000082010000}"/>
    <cellStyle name="Comma 15 5 5 3" xfId="387" xr:uid="{00000000-0005-0000-0000-000083010000}"/>
    <cellStyle name="Comma 15 5 6" xfId="388" xr:uid="{00000000-0005-0000-0000-000084010000}"/>
    <cellStyle name="Comma 15 5 6 2" xfId="389" xr:uid="{00000000-0005-0000-0000-000085010000}"/>
    <cellStyle name="Comma 15 5 6 2 2" xfId="390" xr:uid="{00000000-0005-0000-0000-000086010000}"/>
    <cellStyle name="Comma 15 5 6 3" xfId="391" xr:uid="{00000000-0005-0000-0000-000087010000}"/>
    <cellStyle name="Comma 15 5 7" xfId="392" xr:uid="{00000000-0005-0000-0000-000088010000}"/>
    <cellStyle name="Comma 15 5 7 2" xfId="393" xr:uid="{00000000-0005-0000-0000-000089010000}"/>
    <cellStyle name="Comma 15 5 8" xfId="394" xr:uid="{00000000-0005-0000-0000-00008A010000}"/>
    <cellStyle name="Comma 15 5 8 2" xfId="395" xr:uid="{00000000-0005-0000-0000-00008B010000}"/>
    <cellStyle name="Comma 15 5 9" xfId="396" xr:uid="{00000000-0005-0000-0000-00008C010000}"/>
    <cellStyle name="Comma 15 6" xfId="397" xr:uid="{00000000-0005-0000-0000-00008D010000}"/>
    <cellStyle name="Comma 15 6 10" xfId="398" xr:uid="{00000000-0005-0000-0000-00008E010000}"/>
    <cellStyle name="Comma 15 6 2" xfId="399" xr:uid="{00000000-0005-0000-0000-00008F010000}"/>
    <cellStyle name="Comma 15 6 2 2" xfId="400" xr:uid="{00000000-0005-0000-0000-000090010000}"/>
    <cellStyle name="Comma 15 6 2 3" xfId="401" xr:uid="{00000000-0005-0000-0000-000091010000}"/>
    <cellStyle name="Comma 15 6 3" xfId="402" xr:uid="{00000000-0005-0000-0000-000092010000}"/>
    <cellStyle name="Comma 15 6 3 2" xfId="403" xr:uid="{00000000-0005-0000-0000-000093010000}"/>
    <cellStyle name="Comma 15 6 3 3" xfId="404" xr:uid="{00000000-0005-0000-0000-000094010000}"/>
    <cellStyle name="Comma 15 6 4" xfId="405" xr:uid="{00000000-0005-0000-0000-000095010000}"/>
    <cellStyle name="Comma 15 6 4 2" xfId="406" xr:uid="{00000000-0005-0000-0000-000096010000}"/>
    <cellStyle name="Comma 15 6 4 2 2" xfId="407" xr:uid="{00000000-0005-0000-0000-000097010000}"/>
    <cellStyle name="Comma 15 6 4 3" xfId="408" xr:uid="{00000000-0005-0000-0000-000098010000}"/>
    <cellStyle name="Comma 15 6 5" xfId="409" xr:uid="{00000000-0005-0000-0000-000099010000}"/>
    <cellStyle name="Comma 15 6 5 2" xfId="410" xr:uid="{00000000-0005-0000-0000-00009A010000}"/>
    <cellStyle name="Comma 15 6 5 2 2" xfId="411" xr:uid="{00000000-0005-0000-0000-00009B010000}"/>
    <cellStyle name="Comma 15 6 5 3" xfId="412" xr:uid="{00000000-0005-0000-0000-00009C010000}"/>
    <cellStyle name="Comma 15 6 6" xfId="413" xr:uid="{00000000-0005-0000-0000-00009D010000}"/>
    <cellStyle name="Comma 15 6 6 2" xfId="414" xr:uid="{00000000-0005-0000-0000-00009E010000}"/>
    <cellStyle name="Comma 15 6 6 2 2" xfId="415" xr:uid="{00000000-0005-0000-0000-00009F010000}"/>
    <cellStyle name="Comma 15 6 6 3" xfId="416" xr:uid="{00000000-0005-0000-0000-0000A0010000}"/>
    <cellStyle name="Comma 15 6 7" xfId="417" xr:uid="{00000000-0005-0000-0000-0000A1010000}"/>
    <cellStyle name="Comma 15 6 7 2" xfId="418" xr:uid="{00000000-0005-0000-0000-0000A2010000}"/>
    <cellStyle name="Comma 15 6 8" xfId="419" xr:uid="{00000000-0005-0000-0000-0000A3010000}"/>
    <cellStyle name="Comma 15 6 8 2" xfId="420" xr:uid="{00000000-0005-0000-0000-0000A4010000}"/>
    <cellStyle name="Comma 15 6 9" xfId="421" xr:uid="{00000000-0005-0000-0000-0000A5010000}"/>
    <cellStyle name="Comma 15 7" xfId="422" xr:uid="{00000000-0005-0000-0000-0000A6010000}"/>
    <cellStyle name="Comma 15 7 2" xfId="423" xr:uid="{00000000-0005-0000-0000-0000A7010000}"/>
    <cellStyle name="Comma 15 7 2 2" xfId="424" xr:uid="{00000000-0005-0000-0000-0000A8010000}"/>
    <cellStyle name="Comma 15 7 2 3" xfId="425" xr:uid="{00000000-0005-0000-0000-0000A9010000}"/>
    <cellStyle name="Comma 15 7 3" xfId="426" xr:uid="{00000000-0005-0000-0000-0000AA010000}"/>
    <cellStyle name="Comma 15 7 3 2" xfId="427" xr:uid="{00000000-0005-0000-0000-0000AB010000}"/>
    <cellStyle name="Comma 15 7 3 3" xfId="428" xr:uid="{00000000-0005-0000-0000-0000AC010000}"/>
    <cellStyle name="Comma 15 7 4" xfId="429" xr:uid="{00000000-0005-0000-0000-0000AD010000}"/>
    <cellStyle name="Comma 15 7 5" xfId="430" xr:uid="{00000000-0005-0000-0000-0000AE010000}"/>
    <cellStyle name="Comma 15 8" xfId="431" xr:uid="{00000000-0005-0000-0000-0000AF010000}"/>
    <cellStyle name="Comma 15 8 10" xfId="432" xr:uid="{00000000-0005-0000-0000-0000B0010000}"/>
    <cellStyle name="Comma 15 8 2" xfId="433" xr:uid="{00000000-0005-0000-0000-0000B1010000}"/>
    <cellStyle name="Comma 15 8 3" xfId="434" xr:uid="{00000000-0005-0000-0000-0000B2010000}"/>
    <cellStyle name="Comma 15 8 3 2" xfId="435" xr:uid="{00000000-0005-0000-0000-0000B3010000}"/>
    <cellStyle name="Comma 15 8 3 2 2" xfId="436" xr:uid="{00000000-0005-0000-0000-0000B4010000}"/>
    <cellStyle name="Comma 15 8 3 3" xfId="437" xr:uid="{00000000-0005-0000-0000-0000B5010000}"/>
    <cellStyle name="Comma 15 8 4" xfId="438" xr:uid="{00000000-0005-0000-0000-0000B6010000}"/>
    <cellStyle name="Comma 15 8 4 2" xfId="439" xr:uid="{00000000-0005-0000-0000-0000B7010000}"/>
    <cellStyle name="Comma 15 8 4 2 2" xfId="440" xr:uid="{00000000-0005-0000-0000-0000B8010000}"/>
    <cellStyle name="Comma 15 8 4 3" xfId="441" xr:uid="{00000000-0005-0000-0000-0000B9010000}"/>
    <cellStyle name="Comma 15 8 5" xfId="442" xr:uid="{00000000-0005-0000-0000-0000BA010000}"/>
    <cellStyle name="Comma 15 8 5 2" xfId="443" xr:uid="{00000000-0005-0000-0000-0000BB010000}"/>
    <cellStyle name="Comma 15 8 5 2 2" xfId="444" xr:uid="{00000000-0005-0000-0000-0000BC010000}"/>
    <cellStyle name="Comma 15 8 5 3" xfId="445" xr:uid="{00000000-0005-0000-0000-0000BD010000}"/>
    <cellStyle name="Comma 15 8 6" xfId="446" xr:uid="{00000000-0005-0000-0000-0000BE010000}"/>
    <cellStyle name="Comma 15 8 6 2" xfId="447" xr:uid="{00000000-0005-0000-0000-0000BF010000}"/>
    <cellStyle name="Comma 15 8 7" xfId="448" xr:uid="{00000000-0005-0000-0000-0000C0010000}"/>
    <cellStyle name="Comma 15 8 7 2" xfId="449" xr:uid="{00000000-0005-0000-0000-0000C1010000}"/>
    <cellStyle name="Comma 15 8 8" xfId="450" xr:uid="{00000000-0005-0000-0000-0000C2010000}"/>
    <cellStyle name="Comma 15 8 9" xfId="451" xr:uid="{00000000-0005-0000-0000-0000C3010000}"/>
    <cellStyle name="Comma 15 9" xfId="452" xr:uid="{00000000-0005-0000-0000-0000C4010000}"/>
    <cellStyle name="Comma 15 9 2" xfId="453" xr:uid="{00000000-0005-0000-0000-0000C5010000}"/>
    <cellStyle name="Comma 15 9 3" xfId="454" xr:uid="{00000000-0005-0000-0000-0000C6010000}"/>
    <cellStyle name="Comma 16" xfId="455" xr:uid="{00000000-0005-0000-0000-0000C7010000}"/>
    <cellStyle name="Comma 16 2" xfId="456" xr:uid="{00000000-0005-0000-0000-0000C8010000}"/>
    <cellStyle name="Comma 16 2 2" xfId="457" xr:uid="{00000000-0005-0000-0000-0000C9010000}"/>
    <cellStyle name="Comma 16 2 2 2" xfId="458" xr:uid="{00000000-0005-0000-0000-0000CA010000}"/>
    <cellStyle name="Comma 16 2 2 3" xfId="459" xr:uid="{00000000-0005-0000-0000-0000CB010000}"/>
    <cellStyle name="Comma 16 2 3" xfId="460" xr:uid="{00000000-0005-0000-0000-0000CC010000}"/>
    <cellStyle name="Comma 16 2 3 2" xfId="461" xr:uid="{00000000-0005-0000-0000-0000CD010000}"/>
    <cellStyle name="Comma 16 2 3 3" xfId="462" xr:uid="{00000000-0005-0000-0000-0000CE010000}"/>
    <cellStyle name="Comma 16 2 4" xfId="463" xr:uid="{00000000-0005-0000-0000-0000CF010000}"/>
    <cellStyle name="Comma 16 2 5" xfId="464" xr:uid="{00000000-0005-0000-0000-0000D0010000}"/>
    <cellStyle name="Comma 16 3" xfId="465" xr:uid="{00000000-0005-0000-0000-0000D1010000}"/>
    <cellStyle name="Comma 16 3 2" xfId="466" xr:uid="{00000000-0005-0000-0000-0000D2010000}"/>
    <cellStyle name="Comma 16 3 3" xfId="467" xr:uid="{00000000-0005-0000-0000-0000D3010000}"/>
    <cellStyle name="Comma 16 4" xfId="468" xr:uid="{00000000-0005-0000-0000-0000D4010000}"/>
    <cellStyle name="Comma 16 4 2" xfId="469" xr:uid="{00000000-0005-0000-0000-0000D5010000}"/>
    <cellStyle name="Comma 16 4 3" xfId="470" xr:uid="{00000000-0005-0000-0000-0000D6010000}"/>
    <cellStyle name="Comma 16 5" xfId="471" xr:uid="{00000000-0005-0000-0000-0000D7010000}"/>
    <cellStyle name="Comma 16 5 2" xfId="472" xr:uid="{00000000-0005-0000-0000-0000D8010000}"/>
    <cellStyle name="Comma 16 5 3" xfId="473" xr:uid="{00000000-0005-0000-0000-0000D9010000}"/>
    <cellStyle name="Comma 17" xfId="474" xr:uid="{00000000-0005-0000-0000-0000DA010000}"/>
    <cellStyle name="Comma 17 2" xfId="475" xr:uid="{00000000-0005-0000-0000-0000DB010000}"/>
    <cellStyle name="Comma 17 2 2" xfId="476" xr:uid="{00000000-0005-0000-0000-0000DC010000}"/>
    <cellStyle name="Comma 17 2 3" xfId="477" xr:uid="{00000000-0005-0000-0000-0000DD010000}"/>
    <cellStyle name="Comma 17 2 4" xfId="478" xr:uid="{00000000-0005-0000-0000-0000DE010000}"/>
    <cellStyle name="Comma 18" xfId="479" xr:uid="{00000000-0005-0000-0000-0000DF010000}"/>
    <cellStyle name="Comma 18 10" xfId="480" xr:uid="{00000000-0005-0000-0000-0000E0010000}"/>
    <cellStyle name="Comma 18 11" xfId="481" xr:uid="{00000000-0005-0000-0000-0000E1010000}"/>
    <cellStyle name="Comma 18 12" xfId="482" xr:uid="{00000000-0005-0000-0000-0000E2010000}"/>
    <cellStyle name="Comma 18 2" xfId="483" xr:uid="{00000000-0005-0000-0000-0000E3010000}"/>
    <cellStyle name="Comma 18 2 2" xfId="484" xr:uid="{00000000-0005-0000-0000-0000E4010000}"/>
    <cellStyle name="Comma 18 2 2 2" xfId="485" xr:uid="{00000000-0005-0000-0000-0000E5010000}"/>
    <cellStyle name="Comma 18 2 2 3" xfId="486" xr:uid="{00000000-0005-0000-0000-0000E6010000}"/>
    <cellStyle name="Comma 18 2 3" xfId="487" xr:uid="{00000000-0005-0000-0000-0000E7010000}"/>
    <cellStyle name="Comma 18 3" xfId="488" xr:uid="{00000000-0005-0000-0000-0000E8010000}"/>
    <cellStyle name="Comma 18 4" xfId="489" xr:uid="{00000000-0005-0000-0000-0000E9010000}"/>
    <cellStyle name="Comma 18 4 2" xfId="490" xr:uid="{00000000-0005-0000-0000-0000EA010000}"/>
    <cellStyle name="Comma 18 4 2 2" xfId="491" xr:uid="{00000000-0005-0000-0000-0000EB010000}"/>
    <cellStyle name="Comma 18 4 3" xfId="492" xr:uid="{00000000-0005-0000-0000-0000EC010000}"/>
    <cellStyle name="Comma 18 4 4" xfId="493" xr:uid="{00000000-0005-0000-0000-0000ED010000}"/>
    <cellStyle name="Comma 18 5" xfId="494" xr:uid="{00000000-0005-0000-0000-0000EE010000}"/>
    <cellStyle name="Comma 18 5 2" xfId="495" xr:uid="{00000000-0005-0000-0000-0000EF010000}"/>
    <cellStyle name="Comma 18 5 2 2" xfId="496" xr:uid="{00000000-0005-0000-0000-0000F0010000}"/>
    <cellStyle name="Comma 18 5 3" xfId="497" xr:uid="{00000000-0005-0000-0000-0000F1010000}"/>
    <cellStyle name="Comma 18 6" xfId="498" xr:uid="{00000000-0005-0000-0000-0000F2010000}"/>
    <cellStyle name="Comma 18 6 2" xfId="499" xr:uid="{00000000-0005-0000-0000-0000F3010000}"/>
    <cellStyle name="Comma 18 6 2 2" xfId="500" xr:uid="{00000000-0005-0000-0000-0000F4010000}"/>
    <cellStyle name="Comma 18 6 3" xfId="501" xr:uid="{00000000-0005-0000-0000-0000F5010000}"/>
    <cellStyle name="Comma 18 7" xfId="502" xr:uid="{00000000-0005-0000-0000-0000F6010000}"/>
    <cellStyle name="Comma 18 7 2" xfId="503" xr:uid="{00000000-0005-0000-0000-0000F7010000}"/>
    <cellStyle name="Comma 18 8" xfId="504" xr:uid="{00000000-0005-0000-0000-0000F8010000}"/>
    <cellStyle name="Comma 18 8 2" xfId="505" xr:uid="{00000000-0005-0000-0000-0000F9010000}"/>
    <cellStyle name="Comma 18 9" xfId="506" xr:uid="{00000000-0005-0000-0000-0000FA010000}"/>
    <cellStyle name="Comma 19" xfId="507" xr:uid="{00000000-0005-0000-0000-0000FB010000}"/>
    <cellStyle name="Comma 19 2" xfId="508" xr:uid="{00000000-0005-0000-0000-0000FC010000}"/>
    <cellStyle name="Comma 19 2 2" xfId="509" xr:uid="{00000000-0005-0000-0000-0000FD010000}"/>
    <cellStyle name="Comma 19 3" xfId="510" xr:uid="{00000000-0005-0000-0000-0000FE010000}"/>
    <cellStyle name="Comma 19 4" xfId="511" xr:uid="{00000000-0005-0000-0000-0000FF010000}"/>
    <cellStyle name="Comma 19 5" xfId="512" xr:uid="{00000000-0005-0000-0000-000000020000}"/>
    <cellStyle name="Comma 2" xfId="513" xr:uid="{00000000-0005-0000-0000-000001020000}"/>
    <cellStyle name="Comma 2 10" xfId="514" xr:uid="{00000000-0005-0000-0000-000002020000}"/>
    <cellStyle name="Comma 2 11" xfId="515" xr:uid="{00000000-0005-0000-0000-000003020000}"/>
    <cellStyle name="Comma 2 2" xfId="516" xr:uid="{00000000-0005-0000-0000-000004020000}"/>
    <cellStyle name="Comma 2 2 2" xfId="517" xr:uid="{00000000-0005-0000-0000-000005020000}"/>
    <cellStyle name="Comma 2 2 2 2" xfId="518" xr:uid="{00000000-0005-0000-0000-000006020000}"/>
    <cellStyle name="Comma 2 2 3" xfId="519" xr:uid="{00000000-0005-0000-0000-000007020000}"/>
    <cellStyle name="Comma 2 2 4" xfId="520" xr:uid="{00000000-0005-0000-0000-000008020000}"/>
    <cellStyle name="Comma 2 2 4 2" xfId="521" xr:uid="{00000000-0005-0000-0000-000009020000}"/>
    <cellStyle name="Comma 2 2 4 2 2" xfId="522" xr:uid="{00000000-0005-0000-0000-00000A020000}"/>
    <cellStyle name="Comma 2 2 4 3" xfId="523" xr:uid="{00000000-0005-0000-0000-00000B020000}"/>
    <cellStyle name="Comma 2 2 5" xfId="524" xr:uid="{00000000-0005-0000-0000-00000C020000}"/>
    <cellStyle name="Comma 2 2 5 2" xfId="525" xr:uid="{00000000-0005-0000-0000-00000D020000}"/>
    <cellStyle name="Comma 2 2 6" xfId="526" xr:uid="{00000000-0005-0000-0000-00000E020000}"/>
    <cellStyle name="Comma 2 2 6 2" xfId="527" xr:uid="{00000000-0005-0000-0000-00000F020000}"/>
    <cellStyle name="Comma 2 2 7" xfId="528" xr:uid="{00000000-0005-0000-0000-000010020000}"/>
    <cellStyle name="Comma 2 2 8" xfId="529" xr:uid="{00000000-0005-0000-0000-000011020000}"/>
    <cellStyle name="Comma 2 3" xfId="530" xr:uid="{00000000-0005-0000-0000-000012020000}"/>
    <cellStyle name="Comma 2 3 2" xfId="531" xr:uid="{00000000-0005-0000-0000-000013020000}"/>
    <cellStyle name="Comma 2 3 2 2" xfId="532" xr:uid="{00000000-0005-0000-0000-000014020000}"/>
    <cellStyle name="Comma 2 3 3" xfId="533" xr:uid="{00000000-0005-0000-0000-000015020000}"/>
    <cellStyle name="Comma 2 3 3 2" xfId="534" xr:uid="{00000000-0005-0000-0000-000016020000}"/>
    <cellStyle name="Comma 2 3 3 3" xfId="535" xr:uid="{00000000-0005-0000-0000-000017020000}"/>
    <cellStyle name="Comma 2 4" xfId="536" xr:uid="{00000000-0005-0000-0000-000018020000}"/>
    <cellStyle name="Comma 2 4 2" xfId="537" xr:uid="{00000000-0005-0000-0000-000019020000}"/>
    <cellStyle name="Comma 2 4 2 2" xfId="538" xr:uid="{00000000-0005-0000-0000-00001A020000}"/>
    <cellStyle name="Comma 2 4 2 2 2" xfId="539" xr:uid="{00000000-0005-0000-0000-00001B020000}"/>
    <cellStyle name="Comma 2 4 2 3" xfId="540" xr:uid="{00000000-0005-0000-0000-00001C020000}"/>
    <cellStyle name="Comma 2 4 2 4" xfId="541" xr:uid="{00000000-0005-0000-0000-00001D020000}"/>
    <cellStyle name="Comma 2 4 2 5" xfId="542" xr:uid="{00000000-0005-0000-0000-00001E020000}"/>
    <cellStyle name="Comma 2 5" xfId="543" xr:uid="{00000000-0005-0000-0000-00001F020000}"/>
    <cellStyle name="Comma 2 5 2" xfId="544" xr:uid="{00000000-0005-0000-0000-000020020000}"/>
    <cellStyle name="Comma 2 5 2 2" xfId="545" xr:uid="{00000000-0005-0000-0000-000021020000}"/>
    <cellStyle name="Comma 2 5 2 3" xfId="546" xr:uid="{00000000-0005-0000-0000-000022020000}"/>
    <cellStyle name="Comma 2 5 3" xfId="547" xr:uid="{00000000-0005-0000-0000-000023020000}"/>
    <cellStyle name="Comma 2 6" xfId="548" xr:uid="{00000000-0005-0000-0000-000024020000}"/>
    <cellStyle name="Comma 2 6 2" xfId="549" xr:uid="{00000000-0005-0000-0000-000025020000}"/>
    <cellStyle name="Comma 2 6 3" xfId="550" xr:uid="{00000000-0005-0000-0000-000026020000}"/>
    <cellStyle name="Comma 2 7" xfId="551" xr:uid="{00000000-0005-0000-0000-000027020000}"/>
    <cellStyle name="Comma 2 7 2" xfId="552" xr:uid="{00000000-0005-0000-0000-000028020000}"/>
    <cellStyle name="Comma 2 8" xfId="553" xr:uid="{00000000-0005-0000-0000-000029020000}"/>
    <cellStyle name="Comma 2 8 2" xfId="554" xr:uid="{00000000-0005-0000-0000-00002A020000}"/>
    <cellStyle name="Comma 2 9" xfId="555" xr:uid="{00000000-0005-0000-0000-00002B020000}"/>
    <cellStyle name="Comma 20" xfId="556" xr:uid="{00000000-0005-0000-0000-00002C020000}"/>
    <cellStyle name="Comma 20 2" xfId="557" xr:uid="{00000000-0005-0000-0000-00002D020000}"/>
    <cellStyle name="Comma 20 2 2" xfId="558" xr:uid="{00000000-0005-0000-0000-00002E020000}"/>
    <cellStyle name="Comma 20 2 2 2" xfId="559" xr:uid="{00000000-0005-0000-0000-00002F020000}"/>
    <cellStyle name="Comma 20 2 3" xfId="560" xr:uid="{00000000-0005-0000-0000-000030020000}"/>
    <cellStyle name="Comma 20 3" xfId="561" xr:uid="{00000000-0005-0000-0000-000031020000}"/>
    <cellStyle name="Comma 20 3 2" xfId="562" xr:uid="{00000000-0005-0000-0000-000032020000}"/>
    <cellStyle name="Comma 20 3 2 2" xfId="563" xr:uid="{00000000-0005-0000-0000-000033020000}"/>
    <cellStyle name="Comma 20 3 3" xfId="564" xr:uid="{00000000-0005-0000-0000-000034020000}"/>
    <cellStyle name="Comma 20 4" xfId="565" xr:uid="{00000000-0005-0000-0000-000035020000}"/>
    <cellStyle name="Comma 20 4 2" xfId="566" xr:uid="{00000000-0005-0000-0000-000036020000}"/>
    <cellStyle name="Comma 20 4 2 2" xfId="567" xr:uid="{00000000-0005-0000-0000-000037020000}"/>
    <cellStyle name="Comma 20 4 3" xfId="568" xr:uid="{00000000-0005-0000-0000-000038020000}"/>
    <cellStyle name="Comma 20 5" xfId="569" xr:uid="{00000000-0005-0000-0000-000039020000}"/>
    <cellStyle name="Comma 20 5 2" xfId="570" xr:uid="{00000000-0005-0000-0000-00003A020000}"/>
    <cellStyle name="Comma 20 5 2 2" xfId="571" xr:uid="{00000000-0005-0000-0000-00003B020000}"/>
    <cellStyle name="Comma 20 5 3" xfId="572" xr:uid="{00000000-0005-0000-0000-00003C020000}"/>
    <cellStyle name="Comma 20 6" xfId="573" xr:uid="{00000000-0005-0000-0000-00003D020000}"/>
    <cellStyle name="Comma 20 6 2" xfId="574" xr:uid="{00000000-0005-0000-0000-00003E020000}"/>
    <cellStyle name="Comma 20 7" xfId="575" xr:uid="{00000000-0005-0000-0000-00003F020000}"/>
    <cellStyle name="Comma 20 7 2" xfId="576" xr:uid="{00000000-0005-0000-0000-000040020000}"/>
    <cellStyle name="Comma 20 8" xfId="577" xr:uid="{00000000-0005-0000-0000-000041020000}"/>
    <cellStyle name="Comma 21" xfId="578" xr:uid="{00000000-0005-0000-0000-000042020000}"/>
    <cellStyle name="Comma 21 2" xfId="579" xr:uid="{00000000-0005-0000-0000-000043020000}"/>
    <cellStyle name="Comma 21 2 2" xfId="580" xr:uid="{00000000-0005-0000-0000-000044020000}"/>
    <cellStyle name="Comma 21 3" xfId="581" xr:uid="{00000000-0005-0000-0000-000045020000}"/>
    <cellStyle name="Comma 21 4" xfId="582" xr:uid="{00000000-0005-0000-0000-000046020000}"/>
    <cellStyle name="Comma 21 5" xfId="583" xr:uid="{00000000-0005-0000-0000-000047020000}"/>
    <cellStyle name="Comma 21 6" xfId="584" xr:uid="{00000000-0005-0000-0000-000048020000}"/>
    <cellStyle name="Comma 22" xfId="585" xr:uid="{00000000-0005-0000-0000-000049020000}"/>
    <cellStyle name="Comma 22 2" xfId="586" xr:uid="{00000000-0005-0000-0000-00004A020000}"/>
    <cellStyle name="Comma 22 2 2" xfId="587" xr:uid="{00000000-0005-0000-0000-00004B020000}"/>
    <cellStyle name="Comma 22 3" xfId="588" xr:uid="{00000000-0005-0000-0000-00004C020000}"/>
    <cellStyle name="Comma 23" xfId="589" xr:uid="{00000000-0005-0000-0000-00004D020000}"/>
    <cellStyle name="Comma 23 2" xfId="590" xr:uid="{00000000-0005-0000-0000-00004E020000}"/>
    <cellStyle name="Comma 23 2 2" xfId="591" xr:uid="{00000000-0005-0000-0000-00004F020000}"/>
    <cellStyle name="Comma 23 3" xfId="592" xr:uid="{00000000-0005-0000-0000-000050020000}"/>
    <cellStyle name="Comma 24" xfId="593" xr:uid="{00000000-0005-0000-0000-000051020000}"/>
    <cellStyle name="Comma 24 2" xfId="594" xr:uid="{00000000-0005-0000-0000-000052020000}"/>
    <cellStyle name="Comma 24 2 2" xfId="595" xr:uid="{00000000-0005-0000-0000-000053020000}"/>
    <cellStyle name="Comma 24 3" xfId="596" xr:uid="{00000000-0005-0000-0000-000054020000}"/>
    <cellStyle name="Comma 25" xfId="597" xr:uid="{00000000-0005-0000-0000-000055020000}"/>
    <cellStyle name="Comma 25 2" xfId="598" xr:uid="{00000000-0005-0000-0000-000056020000}"/>
    <cellStyle name="Comma 26" xfId="599" xr:uid="{00000000-0005-0000-0000-000057020000}"/>
    <cellStyle name="Comma 26 2" xfId="600" xr:uid="{00000000-0005-0000-0000-000058020000}"/>
    <cellStyle name="Comma 27" xfId="601" xr:uid="{00000000-0005-0000-0000-000059020000}"/>
    <cellStyle name="Comma 28" xfId="602" xr:uid="{00000000-0005-0000-0000-00005A020000}"/>
    <cellStyle name="Comma 29" xfId="603" xr:uid="{00000000-0005-0000-0000-00005B020000}"/>
    <cellStyle name="Comma 3" xfId="604" xr:uid="{00000000-0005-0000-0000-00005C020000}"/>
    <cellStyle name="Comma 3 2" xfId="605" xr:uid="{00000000-0005-0000-0000-00005D020000}"/>
    <cellStyle name="Comma 3 2 2" xfId="606" xr:uid="{00000000-0005-0000-0000-00005E020000}"/>
    <cellStyle name="Comma 3 2 2 2" xfId="607" xr:uid="{00000000-0005-0000-0000-00005F020000}"/>
    <cellStyle name="Comma 3 2 3" xfId="608" xr:uid="{00000000-0005-0000-0000-000060020000}"/>
    <cellStyle name="Comma 3 3" xfId="609" xr:uid="{00000000-0005-0000-0000-000061020000}"/>
    <cellStyle name="Comma 3 3 2" xfId="610" xr:uid="{00000000-0005-0000-0000-000062020000}"/>
    <cellStyle name="Comma 3 4" xfId="611" xr:uid="{00000000-0005-0000-0000-000063020000}"/>
    <cellStyle name="Comma 3 5" xfId="612" xr:uid="{00000000-0005-0000-0000-000064020000}"/>
    <cellStyle name="Comma 3 6" xfId="613" xr:uid="{00000000-0005-0000-0000-000065020000}"/>
    <cellStyle name="Comma 3 6 2" xfId="614" xr:uid="{00000000-0005-0000-0000-000066020000}"/>
    <cellStyle name="Comma 3 6 2 2" xfId="615" xr:uid="{00000000-0005-0000-0000-000067020000}"/>
    <cellStyle name="Comma 3 6 3" xfId="616" xr:uid="{00000000-0005-0000-0000-000068020000}"/>
    <cellStyle name="Comma 3 7" xfId="617" xr:uid="{00000000-0005-0000-0000-000069020000}"/>
    <cellStyle name="Comma 3_Preliminary financial statement_June 11_updated Aug  24_11" xfId="618" xr:uid="{00000000-0005-0000-0000-00006A020000}"/>
    <cellStyle name="Comma 30" xfId="619" xr:uid="{00000000-0005-0000-0000-00006B020000}"/>
    <cellStyle name="Comma 31" xfId="620" xr:uid="{00000000-0005-0000-0000-00006C020000}"/>
    <cellStyle name="Comma 32" xfId="621" xr:uid="{00000000-0005-0000-0000-00006D020000}"/>
    <cellStyle name="Comma 33" xfId="622" xr:uid="{00000000-0005-0000-0000-00006E020000}"/>
    <cellStyle name="Comma 34" xfId="623" xr:uid="{00000000-0005-0000-0000-00006F020000}"/>
    <cellStyle name="Comma 4" xfId="624" xr:uid="{00000000-0005-0000-0000-000070020000}"/>
    <cellStyle name="Comma 4 2" xfId="625" xr:uid="{00000000-0005-0000-0000-000071020000}"/>
    <cellStyle name="Comma 4 2 2" xfId="626" xr:uid="{00000000-0005-0000-0000-000072020000}"/>
    <cellStyle name="Comma 4 3" xfId="627" xr:uid="{00000000-0005-0000-0000-000073020000}"/>
    <cellStyle name="Comma 4 3 2" xfId="628" xr:uid="{00000000-0005-0000-0000-000074020000}"/>
    <cellStyle name="Comma 4 3 2 2" xfId="629" xr:uid="{00000000-0005-0000-0000-000075020000}"/>
    <cellStyle name="Comma 4 3 3" xfId="630" xr:uid="{00000000-0005-0000-0000-000076020000}"/>
    <cellStyle name="Comma 4 3 4" xfId="631" xr:uid="{00000000-0005-0000-0000-000077020000}"/>
    <cellStyle name="Comma 4 3 5" xfId="632" xr:uid="{00000000-0005-0000-0000-000078020000}"/>
    <cellStyle name="Comma 5" xfId="633" xr:uid="{00000000-0005-0000-0000-000079020000}"/>
    <cellStyle name="Comma 5 2" xfId="634" xr:uid="{00000000-0005-0000-0000-00007A020000}"/>
    <cellStyle name="Comma 5 2 2" xfId="635" xr:uid="{00000000-0005-0000-0000-00007B020000}"/>
    <cellStyle name="Comma 5 3" xfId="636" xr:uid="{00000000-0005-0000-0000-00007C020000}"/>
    <cellStyle name="Comma 6" xfId="637" xr:uid="{00000000-0005-0000-0000-00007D020000}"/>
    <cellStyle name="Comma 6 2" xfId="638" xr:uid="{00000000-0005-0000-0000-00007E020000}"/>
    <cellStyle name="Comma 6 2 2" xfId="639" xr:uid="{00000000-0005-0000-0000-00007F020000}"/>
    <cellStyle name="Comma 6 3" xfId="640" xr:uid="{00000000-0005-0000-0000-000080020000}"/>
    <cellStyle name="Comma 6 4" xfId="641" xr:uid="{00000000-0005-0000-0000-000081020000}"/>
    <cellStyle name="Comma 6_Preliminary financial statement_June 11_updated Aug  24_11" xfId="642" xr:uid="{00000000-0005-0000-0000-000082020000}"/>
    <cellStyle name="Comma 7" xfId="643" xr:uid="{00000000-0005-0000-0000-000083020000}"/>
    <cellStyle name="Comma 7 2" xfId="644" xr:uid="{00000000-0005-0000-0000-000084020000}"/>
    <cellStyle name="Comma 7 2 2" xfId="645" xr:uid="{00000000-0005-0000-0000-000085020000}"/>
    <cellStyle name="Comma 7 3" xfId="646" xr:uid="{00000000-0005-0000-0000-000086020000}"/>
    <cellStyle name="Comma 7 4" xfId="647" xr:uid="{00000000-0005-0000-0000-000087020000}"/>
    <cellStyle name="Comma 8" xfId="648" xr:uid="{00000000-0005-0000-0000-000088020000}"/>
    <cellStyle name="Comma 8 2" xfId="649" xr:uid="{00000000-0005-0000-0000-000089020000}"/>
    <cellStyle name="Comma 8 2 2" xfId="650" xr:uid="{00000000-0005-0000-0000-00008A020000}"/>
    <cellStyle name="Comma 8 3" xfId="651" xr:uid="{00000000-0005-0000-0000-00008B020000}"/>
    <cellStyle name="Comma 8 4" xfId="652" xr:uid="{00000000-0005-0000-0000-00008C020000}"/>
    <cellStyle name="Comma 9" xfId="653" xr:uid="{00000000-0005-0000-0000-00008D020000}"/>
    <cellStyle name="Comma 9 2" xfId="654" xr:uid="{00000000-0005-0000-0000-00008E020000}"/>
    <cellStyle name="Comma 9 2 2" xfId="655" xr:uid="{00000000-0005-0000-0000-00008F020000}"/>
    <cellStyle name="Comma 9 2 2 2" xfId="656" xr:uid="{00000000-0005-0000-0000-000090020000}"/>
    <cellStyle name="Comma 9 2 2 2 2" xfId="657" xr:uid="{00000000-0005-0000-0000-000091020000}"/>
    <cellStyle name="Comma 9 2 2 2 3" xfId="658" xr:uid="{00000000-0005-0000-0000-000092020000}"/>
    <cellStyle name="Comma 9 2 2 3" xfId="659" xr:uid="{00000000-0005-0000-0000-000093020000}"/>
    <cellStyle name="Comma 9 2 2 4" xfId="660" xr:uid="{00000000-0005-0000-0000-000094020000}"/>
    <cellStyle name="Comma 9 2 3" xfId="661" xr:uid="{00000000-0005-0000-0000-000095020000}"/>
    <cellStyle name="Comma 9 2 3 2" xfId="662" xr:uid="{00000000-0005-0000-0000-000096020000}"/>
    <cellStyle name="Comma 9 2 3 3" xfId="663" xr:uid="{00000000-0005-0000-0000-000097020000}"/>
    <cellStyle name="Comma 9 2 4" xfId="664" xr:uid="{00000000-0005-0000-0000-000098020000}"/>
    <cellStyle name="Comma 9 2 5" xfId="665" xr:uid="{00000000-0005-0000-0000-000099020000}"/>
    <cellStyle name="Comma 9 3" xfId="666" xr:uid="{00000000-0005-0000-0000-00009A020000}"/>
    <cellStyle name="Comma 9 3 2" xfId="667" xr:uid="{00000000-0005-0000-0000-00009B020000}"/>
    <cellStyle name="Comma 9 3 3" xfId="668" xr:uid="{00000000-0005-0000-0000-00009C020000}"/>
    <cellStyle name="Comma 9 4" xfId="669" xr:uid="{00000000-0005-0000-0000-00009D020000}"/>
    <cellStyle name="Comma 9 5" xfId="670" xr:uid="{00000000-0005-0000-0000-00009E020000}"/>
    <cellStyle name="Currency 10" xfId="671" xr:uid="{00000000-0005-0000-0000-00009F020000}"/>
    <cellStyle name="Currency 10 2" xfId="672" xr:uid="{00000000-0005-0000-0000-0000A0020000}"/>
    <cellStyle name="Currency 11" xfId="673" xr:uid="{00000000-0005-0000-0000-0000A1020000}"/>
    <cellStyle name="Currency 11 2" xfId="674" xr:uid="{00000000-0005-0000-0000-0000A2020000}"/>
    <cellStyle name="Currency 11 2 2" xfId="675" xr:uid="{00000000-0005-0000-0000-0000A3020000}"/>
    <cellStyle name="Currency 11 2 2 2" xfId="676" xr:uid="{00000000-0005-0000-0000-0000A4020000}"/>
    <cellStyle name="Currency 11 2 2 2 2" xfId="677" xr:uid="{00000000-0005-0000-0000-0000A5020000}"/>
    <cellStyle name="Currency 11 2 2 2 2 2" xfId="678" xr:uid="{00000000-0005-0000-0000-0000A6020000}"/>
    <cellStyle name="Currency 11 2 2 2 2 3" xfId="679" xr:uid="{00000000-0005-0000-0000-0000A7020000}"/>
    <cellStyle name="Currency 11 2 2 2 3" xfId="680" xr:uid="{00000000-0005-0000-0000-0000A8020000}"/>
    <cellStyle name="Currency 11 2 2 2 4" xfId="681" xr:uid="{00000000-0005-0000-0000-0000A9020000}"/>
    <cellStyle name="Currency 11 2 2 3" xfId="682" xr:uid="{00000000-0005-0000-0000-0000AA020000}"/>
    <cellStyle name="Currency 11 2 2 3 2" xfId="683" xr:uid="{00000000-0005-0000-0000-0000AB020000}"/>
    <cellStyle name="Currency 11 2 2 3 3" xfId="684" xr:uid="{00000000-0005-0000-0000-0000AC020000}"/>
    <cellStyle name="Currency 11 2 2 4" xfId="685" xr:uid="{00000000-0005-0000-0000-0000AD020000}"/>
    <cellStyle name="Currency 11 2 2 4 2" xfId="686" xr:uid="{00000000-0005-0000-0000-0000AE020000}"/>
    <cellStyle name="Currency 11 2 2 4 3" xfId="687" xr:uid="{00000000-0005-0000-0000-0000AF020000}"/>
    <cellStyle name="Currency 11 2 2 4 4" xfId="688" xr:uid="{00000000-0005-0000-0000-0000B0020000}"/>
    <cellStyle name="Currency 11 2 3" xfId="689" xr:uid="{00000000-0005-0000-0000-0000B1020000}"/>
    <cellStyle name="Currency 11 2 3 2" xfId="690" xr:uid="{00000000-0005-0000-0000-0000B2020000}"/>
    <cellStyle name="Currency 11 2 3 2 2" xfId="691" xr:uid="{00000000-0005-0000-0000-0000B3020000}"/>
    <cellStyle name="Currency 11 2 3 2 2 2" xfId="692" xr:uid="{00000000-0005-0000-0000-0000B4020000}"/>
    <cellStyle name="Currency 11 2 3 2 2 3" xfId="693" xr:uid="{00000000-0005-0000-0000-0000B5020000}"/>
    <cellStyle name="Currency 11 2 3 2 3" xfId="694" xr:uid="{00000000-0005-0000-0000-0000B6020000}"/>
    <cellStyle name="Currency 11 2 3 3" xfId="695" xr:uid="{00000000-0005-0000-0000-0000B7020000}"/>
    <cellStyle name="Currency 11 2 3 3 2" xfId="696" xr:uid="{00000000-0005-0000-0000-0000B8020000}"/>
    <cellStyle name="Currency 11 2 3 3 2 2" xfId="697" xr:uid="{00000000-0005-0000-0000-0000B9020000}"/>
    <cellStyle name="Currency 11 2 3 3 2 3" xfId="698" xr:uid="{00000000-0005-0000-0000-0000BA020000}"/>
    <cellStyle name="Currency 11 2 3 3 3" xfId="699" xr:uid="{00000000-0005-0000-0000-0000BB020000}"/>
    <cellStyle name="Currency 11 2 3 3 3 2" xfId="700" xr:uid="{00000000-0005-0000-0000-0000BC020000}"/>
    <cellStyle name="Currency 11 2 3 3 3 3" xfId="701" xr:uid="{00000000-0005-0000-0000-0000BD020000}"/>
    <cellStyle name="Currency 11 2 3 3 4" xfId="702" xr:uid="{00000000-0005-0000-0000-0000BE020000}"/>
    <cellStyle name="Currency 11 2 3 4" xfId="703" xr:uid="{00000000-0005-0000-0000-0000BF020000}"/>
    <cellStyle name="Currency 11 2 3 4 2" xfId="704" xr:uid="{00000000-0005-0000-0000-0000C0020000}"/>
    <cellStyle name="Currency 11 2 3 4 3" xfId="705" xr:uid="{00000000-0005-0000-0000-0000C1020000}"/>
    <cellStyle name="Currency 11 2 3 5" xfId="706" xr:uid="{00000000-0005-0000-0000-0000C2020000}"/>
    <cellStyle name="Currency 11 2 3 5 2" xfId="707" xr:uid="{00000000-0005-0000-0000-0000C3020000}"/>
    <cellStyle name="Currency 11 2 3 5 3" xfId="708" xr:uid="{00000000-0005-0000-0000-0000C4020000}"/>
    <cellStyle name="Currency 11 2 3 6" xfId="709" xr:uid="{00000000-0005-0000-0000-0000C5020000}"/>
    <cellStyle name="Currency 11 2 3 7" xfId="710" xr:uid="{00000000-0005-0000-0000-0000C6020000}"/>
    <cellStyle name="Currency 11 2 3 8" xfId="711" xr:uid="{00000000-0005-0000-0000-0000C7020000}"/>
    <cellStyle name="Currency 11 2 4" xfId="712" xr:uid="{00000000-0005-0000-0000-0000C8020000}"/>
    <cellStyle name="Currency 11 2 4 2" xfId="713" xr:uid="{00000000-0005-0000-0000-0000C9020000}"/>
    <cellStyle name="Currency 11 2 4 2 2" xfId="714" xr:uid="{00000000-0005-0000-0000-0000CA020000}"/>
    <cellStyle name="Currency 11 2 4 2 2 2" xfId="715" xr:uid="{00000000-0005-0000-0000-0000CB020000}"/>
    <cellStyle name="Currency 11 2 4 2 2 3" xfId="716" xr:uid="{00000000-0005-0000-0000-0000CC020000}"/>
    <cellStyle name="Currency 11 2 4 2 3" xfId="717" xr:uid="{00000000-0005-0000-0000-0000CD020000}"/>
    <cellStyle name="Currency 11 2 4 2 4" xfId="718" xr:uid="{00000000-0005-0000-0000-0000CE020000}"/>
    <cellStyle name="Currency 11 2 4 3" xfId="719" xr:uid="{00000000-0005-0000-0000-0000CF020000}"/>
    <cellStyle name="Currency 11 2 4 4" xfId="720" xr:uid="{00000000-0005-0000-0000-0000D0020000}"/>
    <cellStyle name="Currency 11 2 4 5" xfId="721" xr:uid="{00000000-0005-0000-0000-0000D1020000}"/>
    <cellStyle name="Currency 11 2 5" xfId="722" xr:uid="{00000000-0005-0000-0000-0000D2020000}"/>
    <cellStyle name="Currency 11 2 5 2" xfId="723" xr:uid="{00000000-0005-0000-0000-0000D3020000}"/>
    <cellStyle name="Currency 11 2 5 3" xfId="724" xr:uid="{00000000-0005-0000-0000-0000D4020000}"/>
    <cellStyle name="Currency 11 2 5 4" xfId="725" xr:uid="{00000000-0005-0000-0000-0000D5020000}"/>
    <cellStyle name="Currency 11 2 6" xfId="726" xr:uid="{00000000-0005-0000-0000-0000D6020000}"/>
    <cellStyle name="Currency 11 2 7" xfId="727" xr:uid="{00000000-0005-0000-0000-0000D7020000}"/>
    <cellStyle name="Currency 11 2 8" xfId="728" xr:uid="{00000000-0005-0000-0000-0000D8020000}"/>
    <cellStyle name="Currency 11 3" xfId="729" xr:uid="{00000000-0005-0000-0000-0000D9020000}"/>
    <cellStyle name="Currency 11 3 2" xfId="730" xr:uid="{00000000-0005-0000-0000-0000DA020000}"/>
    <cellStyle name="Currency 11 3 2 2" xfId="731" xr:uid="{00000000-0005-0000-0000-0000DB020000}"/>
    <cellStyle name="Currency 11 3 2 2 2" xfId="732" xr:uid="{00000000-0005-0000-0000-0000DC020000}"/>
    <cellStyle name="Currency 11 3 2 2 3" xfId="733" xr:uid="{00000000-0005-0000-0000-0000DD020000}"/>
    <cellStyle name="Currency 11 3 2 3" xfId="734" xr:uid="{00000000-0005-0000-0000-0000DE020000}"/>
    <cellStyle name="Currency 11 3 2 4" xfId="735" xr:uid="{00000000-0005-0000-0000-0000DF020000}"/>
    <cellStyle name="Currency 11 3 3" xfId="736" xr:uid="{00000000-0005-0000-0000-0000E0020000}"/>
    <cellStyle name="Currency 11 3 3 2" xfId="737" xr:uid="{00000000-0005-0000-0000-0000E1020000}"/>
    <cellStyle name="Currency 11 3 3 3" xfId="738" xr:uid="{00000000-0005-0000-0000-0000E2020000}"/>
    <cellStyle name="Currency 11 3 4" xfId="739" xr:uid="{00000000-0005-0000-0000-0000E3020000}"/>
    <cellStyle name="Currency 11 3 4 2" xfId="740" xr:uid="{00000000-0005-0000-0000-0000E4020000}"/>
    <cellStyle name="Currency 11 3 4 3" xfId="741" xr:uid="{00000000-0005-0000-0000-0000E5020000}"/>
    <cellStyle name="Currency 11 3 4 4" xfId="742" xr:uid="{00000000-0005-0000-0000-0000E6020000}"/>
    <cellStyle name="Currency 11 4" xfId="743" xr:uid="{00000000-0005-0000-0000-0000E7020000}"/>
    <cellStyle name="Currency 11 4 2" xfId="744" xr:uid="{00000000-0005-0000-0000-0000E8020000}"/>
    <cellStyle name="Currency 11 4 2 2" xfId="745" xr:uid="{00000000-0005-0000-0000-0000E9020000}"/>
    <cellStyle name="Currency 11 4 2 2 2" xfId="746" xr:uid="{00000000-0005-0000-0000-0000EA020000}"/>
    <cellStyle name="Currency 11 4 2 2 3" xfId="747" xr:uid="{00000000-0005-0000-0000-0000EB020000}"/>
    <cellStyle name="Currency 11 4 2 3" xfId="748" xr:uid="{00000000-0005-0000-0000-0000EC020000}"/>
    <cellStyle name="Currency 11 4 3" xfId="749" xr:uid="{00000000-0005-0000-0000-0000ED020000}"/>
    <cellStyle name="Currency 11 4 3 2" xfId="750" xr:uid="{00000000-0005-0000-0000-0000EE020000}"/>
    <cellStyle name="Currency 11 4 3 2 2" xfId="751" xr:uid="{00000000-0005-0000-0000-0000EF020000}"/>
    <cellStyle name="Currency 11 4 3 2 3" xfId="752" xr:uid="{00000000-0005-0000-0000-0000F0020000}"/>
    <cellStyle name="Currency 11 4 3 3" xfId="753" xr:uid="{00000000-0005-0000-0000-0000F1020000}"/>
    <cellStyle name="Currency 11 4 3 3 2" xfId="754" xr:uid="{00000000-0005-0000-0000-0000F2020000}"/>
    <cellStyle name="Currency 11 4 3 3 3" xfId="755" xr:uid="{00000000-0005-0000-0000-0000F3020000}"/>
    <cellStyle name="Currency 11 4 3 4" xfId="756" xr:uid="{00000000-0005-0000-0000-0000F4020000}"/>
    <cellStyle name="Currency 11 4 4" xfId="757" xr:uid="{00000000-0005-0000-0000-0000F5020000}"/>
    <cellStyle name="Currency 11 4 4 2" xfId="758" xr:uid="{00000000-0005-0000-0000-0000F6020000}"/>
    <cellStyle name="Currency 11 4 4 3" xfId="759" xr:uid="{00000000-0005-0000-0000-0000F7020000}"/>
    <cellStyle name="Currency 11 4 5" xfId="760" xr:uid="{00000000-0005-0000-0000-0000F8020000}"/>
    <cellStyle name="Currency 11 4 5 2" xfId="761" xr:uid="{00000000-0005-0000-0000-0000F9020000}"/>
    <cellStyle name="Currency 11 4 5 3" xfId="762" xr:uid="{00000000-0005-0000-0000-0000FA020000}"/>
    <cellStyle name="Currency 11 4 6" xfId="763" xr:uid="{00000000-0005-0000-0000-0000FB020000}"/>
    <cellStyle name="Currency 11 4 7" xfId="764" xr:uid="{00000000-0005-0000-0000-0000FC020000}"/>
    <cellStyle name="Currency 11 4 8" xfId="765" xr:uid="{00000000-0005-0000-0000-0000FD020000}"/>
    <cellStyle name="Currency 11 5" xfId="766" xr:uid="{00000000-0005-0000-0000-0000FE020000}"/>
    <cellStyle name="Currency 11 5 2" xfId="767" xr:uid="{00000000-0005-0000-0000-0000FF020000}"/>
    <cellStyle name="Currency 11 5 2 2" xfId="768" xr:uid="{00000000-0005-0000-0000-000000030000}"/>
    <cellStyle name="Currency 11 5 2 2 2" xfId="769" xr:uid="{00000000-0005-0000-0000-000001030000}"/>
    <cellStyle name="Currency 11 5 2 2 3" xfId="770" xr:uid="{00000000-0005-0000-0000-000002030000}"/>
    <cellStyle name="Currency 11 5 2 3" xfId="771" xr:uid="{00000000-0005-0000-0000-000003030000}"/>
    <cellStyle name="Currency 11 5 2 4" xfId="772" xr:uid="{00000000-0005-0000-0000-000004030000}"/>
    <cellStyle name="Currency 11 5 3" xfId="773" xr:uid="{00000000-0005-0000-0000-000005030000}"/>
    <cellStyle name="Currency 11 5 4" xfId="774" xr:uid="{00000000-0005-0000-0000-000006030000}"/>
    <cellStyle name="Currency 11 5 5" xfId="775" xr:uid="{00000000-0005-0000-0000-000007030000}"/>
    <cellStyle name="Currency 11 6" xfId="776" xr:uid="{00000000-0005-0000-0000-000008030000}"/>
    <cellStyle name="Currency 11 6 2" xfId="777" xr:uid="{00000000-0005-0000-0000-000009030000}"/>
    <cellStyle name="Currency 11 6 3" xfId="778" xr:uid="{00000000-0005-0000-0000-00000A030000}"/>
    <cellStyle name="Currency 11 6 4" xfId="779" xr:uid="{00000000-0005-0000-0000-00000B030000}"/>
    <cellStyle name="Currency 11 7" xfId="780" xr:uid="{00000000-0005-0000-0000-00000C030000}"/>
    <cellStyle name="Currency 11 8" xfId="781" xr:uid="{00000000-0005-0000-0000-00000D030000}"/>
    <cellStyle name="Currency 11 9" xfId="782" xr:uid="{00000000-0005-0000-0000-00000E030000}"/>
    <cellStyle name="Currency 12" xfId="783" xr:uid="{00000000-0005-0000-0000-00000F030000}"/>
    <cellStyle name="Currency 12 2" xfId="784" xr:uid="{00000000-0005-0000-0000-000010030000}"/>
    <cellStyle name="Currency 12 2 2" xfId="785" xr:uid="{00000000-0005-0000-0000-000011030000}"/>
    <cellStyle name="Currency 12 2 2 2" xfId="786" xr:uid="{00000000-0005-0000-0000-000012030000}"/>
    <cellStyle name="Currency 12 2 2 2 2" xfId="787" xr:uid="{00000000-0005-0000-0000-000013030000}"/>
    <cellStyle name="Currency 12 2 2 2 3" xfId="788" xr:uid="{00000000-0005-0000-0000-000014030000}"/>
    <cellStyle name="Currency 12 2 2 3" xfId="789" xr:uid="{00000000-0005-0000-0000-000015030000}"/>
    <cellStyle name="Currency 12 2 2 4" xfId="790" xr:uid="{00000000-0005-0000-0000-000016030000}"/>
    <cellStyle name="Currency 12 2 3" xfId="791" xr:uid="{00000000-0005-0000-0000-000017030000}"/>
    <cellStyle name="Currency 12 2 3 2" xfId="792" xr:uid="{00000000-0005-0000-0000-000018030000}"/>
    <cellStyle name="Currency 12 2 3 3" xfId="793" xr:uid="{00000000-0005-0000-0000-000019030000}"/>
    <cellStyle name="Currency 12 2 4" xfId="794" xr:uid="{00000000-0005-0000-0000-00001A030000}"/>
    <cellStyle name="Currency 12 2 4 2" xfId="795" xr:uid="{00000000-0005-0000-0000-00001B030000}"/>
    <cellStyle name="Currency 12 2 4 3" xfId="796" xr:uid="{00000000-0005-0000-0000-00001C030000}"/>
    <cellStyle name="Currency 12 2 4 4" xfId="797" xr:uid="{00000000-0005-0000-0000-00001D030000}"/>
    <cellStyle name="Currency 12 3" xfId="798" xr:uid="{00000000-0005-0000-0000-00001E030000}"/>
    <cellStyle name="Currency 12 3 2" xfId="799" xr:uid="{00000000-0005-0000-0000-00001F030000}"/>
    <cellStyle name="Currency 12 3 2 2" xfId="800" xr:uid="{00000000-0005-0000-0000-000020030000}"/>
    <cellStyle name="Currency 12 3 2 2 2" xfId="801" xr:uid="{00000000-0005-0000-0000-000021030000}"/>
    <cellStyle name="Currency 12 3 2 2 3" xfId="802" xr:uid="{00000000-0005-0000-0000-000022030000}"/>
    <cellStyle name="Currency 12 3 2 3" xfId="803" xr:uid="{00000000-0005-0000-0000-000023030000}"/>
    <cellStyle name="Currency 12 3 3" xfId="804" xr:uid="{00000000-0005-0000-0000-000024030000}"/>
    <cellStyle name="Currency 12 3 3 2" xfId="805" xr:uid="{00000000-0005-0000-0000-000025030000}"/>
    <cellStyle name="Currency 12 3 3 2 2" xfId="806" xr:uid="{00000000-0005-0000-0000-000026030000}"/>
    <cellStyle name="Currency 12 3 3 2 3" xfId="807" xr:uid="{00000000-0005-0000-0000-000027030000}"/>
    <cellStyle name="Currency 12 3 3 3" xfId="808" xr:uid="{00000000-0005-0000-0000-000028030000}"/>
    <cellStyle name="Currency 12 3 3 3 2" xfId="809" xr:uid="{00000000-0005-0000-0000-000029030000}"/>
    <cellStyle name="Currency 12 3 3 3 3" xfId="810" xr:uid="{00000000-0005-0000-0000-00002A030000}"/>
    <cellStyle name="Currency 12 3 3 4" xfId="811" xr:uid="{00000000-0005-0000-0000-00002B030000}"/>
    <cellStyle name="Currency 12 3 4" xfId="812" xr:uid="{00000000-0005-0000-0000-00002C030000}"/>
    <cellStyle name="Currency 12 3 4 2" xfId="813" xr:uid="{00000000-0005-0000-0000-00002D030000}"/>
    <cellStyle name="Currency 12 3 4 3" xfId="814" xr:uid="{00000000-0005-0000-0000-00002E030000}"/>
    <cellStyle name="Currency 12 3 5" xfId="815" xr:uid="{00000000-0005-0000-0000-00002F030000}"/>
    <cellStyle name="Currency 12 3 5 2" xfId="816" xr:uid="{00000000-0005-0000-0000-000030030000}"/>
    <cellStyle name="Currency 12 3 5 3" xfId="817" xr:uid="{00000000-0005-0000-0000-000031030000}"/>
    <cellStyle name="Currency 12 3 6" xfId="818" xr:uid="{00000000-0005-0000-0000-000032030000}"/>
    <cellStyle name="Currency 12 3 7" xfId="819" xr:uid="{00000000-0005-0000-0000-000033030000}"/>
    <cellStyle name="Currency 12 3 8" xfId="820" xr:uid="{00000000-0005-0000-0000-000034030000}"/>
    <cellStyle name="Currency 12 4" xfId="821" xr:uid="{00000000-0005-0000-0000-000035030000}"/>
    <cellStyle name="Currency 12 4 2" xfId="822" xr:uid="{00000000-0005-0000-0000-000036030000}"/>
    <cellStyle name="Currency 12 4 2 2" xfId="823" xr:uid="{00000000-0005-0000-0000-000037030000}"/>
    <cellStyle name="Currency 12 4 2 2 2" xfId="824" xr:uid="{00000000-0005-0000-0000-000038030000}"/>
    <cellStyle name="Currency 12 4 2 2 3" xfId="825" xr:uid="{00000000-0005-0000-0000-000039030000}"/>
    <cellStyle name="Currency 12 4 2 3" xfId="826" xr:uid="{00000000-0005-0000-0000-00003A030000}"/>
    <cellStyle name="Currency 12 4 2 4" xfId="827" xr:uid="{00000000-0005-0000-0000-00003B030000}"/>
    <cellStyle name="Currency 12 4 3" xfId="828" xr:uid="{00000000-0005-0000-0000-00003C030000}"/>
    <cellStyle name="Currency 12 4 4" xfId="829" xr:uid="{00000000-0005-0000-0000-00003D030000}"/>
    <cellStyle name="Currency 12 4 5" xfId="830" xr:uid="{00000000-0005-0000-0000-00003E030000}"/>
    <cellStyle name="Currency 12 5" xfId="831" xr:uid="{00000000-0005-0000-0000-00003F030000}"/>
    <cellStyle name="Currency 12 5 2" xfId="832" xr:uid="{00000000-0005-0000-0000-000040030000}"/>
    <cellStyle name="Currency 12 5 3" xfId="833" xr:uid="{00000000-0005-0000-0000-000041030000}"/>
    <cellStyle name="Currency 12 5 4" xfId="834" xr:uid="{00000000-0005-0000-0000-000042030000}"/>
    <cellStyle name="Currency 12 6" xfId="835" xr:uid="{00000000-0005-0000-0000-000043030000}"/>
    <cellStyle name="Currency 12 7" xfId="836" xr:uid="{00000000-0005-0000-0000-000044030000}"/>
    <cellStyle name="Currency 12 8" xfId="837" xr:uid="{00000000-0005-0000-0000-000045030000}"/>
    <cellStyle name="Currency 13" xfId="838" xr:uid="{00000000-0005-0000-0000-000046030000}"/>
    <cellStyle name="Currency 13 2" xfId="839" xr:uid="{00000000-0005-0000-0000-000047030000}"/>
    <cellStyle name="Currency 13 2 2" xfId="840" xr:uid="{00000000-0005-0000-0000-000048030000}"/>
    <cellStyle name="Currency 13 2 2 2" xfId="841" xr:uid="{00000000-0005-0000-0000-000049030000}"/>
    <cellStyle name="Currency 13 2 3" xfId="842" xr:uid="{00000000-0005-0000-0000-00004A030000}"/>
    <cellStyle name="Currency 13 2 4" xfId="843" xr:uid="{00000000-0005-0000-0000-00004B030000}"/>
    <cellStyle name="Currency 13 3" xfId="844" xr:uid="{00000000-0005-0000-0000-00004C030000}"/>
    <cellStyle name="Currency 13 3 2" xfId="845" xr:uid="{00000000-0005-0000-0000-00004D030000}"/>
    <cellStyle name="Currency 13 3 2 2" xfId="846" xr:uid="{00000000-0005-0000-0000-00004E030000}"/>
    <cellStyle name="Currency 13 3 3" xfId="847" xr:uid="{00000000-0005-0000-0000-00004F030000}"/>
    <cellStyle name="Currency 13 3 3 2" xfId="848" xr:uid="{00000000-0005-0000-0000-000050030000}"/>
    <cellStyle name="Currency 13 3 4" xfId="849" xr:uid="{00000000-0005-0000-0000-000051030000}"/>
    <cellStyle name="Currency 13 3 5" xfId="850" xr:uid="{00000000-0005-0000-0000-000052030000}"/>
    <cellStyle name="Currency 13 4" xfId="851" xr:uid="{00000000-0005-0000-0000-000053030000}"/>
    <cellStyle name="Currency 13 4 2" xfId="852" xr:uid="{00000000-0005-0000-0000-000054030000}"/>
    <cellStyle name="Currency 13 4 3" xfId="853" xr:uid="{00000000-0005-0000-0000-000055030000}"/>
    <cellStyle name="Currency 13 5" xfId="854" xr:uid="{00000000-0005-0000-0000-000056030000}"/>
    <cellStyle name="Currency 13 5 2" xfId="855" xr:uid="{00000000-0005-0000-0000-000057030000}"/>
    <cellStyle name="Currency 13 6" xfId="856" xr:uid="{00000000-0005-0000-0000-000058030000}"/>
    <cellStyle name="Currency 13 6 2" xfId="857" xr:uid="{00000000-0005-0000-0000-000059030000}"/>
    <cellStyle name="Currency 14" xfId="858" xr:uid="{00000000-0005-0000-0000-00005A030000}"/>
    <cellStyle name="Currency 14 2" xfId="859" xr:uid="{00000000-0005-0000-0000-00005B030000}"/>
    <cellStyle name="Currency 14 2 2" xfId="860" xr:uid="{00000000-0005-0000-0000-00005C030000}"/>
    <cellStyle name="Currency 14 2 3" xfId="861" xr:uid="{00000000-0005-0000-0000-00005D030000}"/>
    <cellStyle name="Currency 14 3" xfId="862" xr:uid="{00000000-0005-0000-0000-00005E030000}"/>
    <cellStyle name="Currency 14 3 2" xfId="863" xr:uid="{00000000-0005-0000-0000-00005F030000}"/>
    <cellStyle name="Currency 14 3 3" xfId="864" xr:uid="{00000000-0005-0000-0000-000060030000}"/>
    <cellStyle name="Currency 14 4" xfId="865" xr:uid="{00000000-0005-0000-0000-000061030000}"/>
    <cellStyle name="Currency 14 4 2" xfId="866" xr:uid="{00000000-0005-0000-0000-000062030000}"/>
    <cellStyle name="Currency 14 4 3" xfId="867" xr:uid="{00000000-0005-0000-0000-000063030000}"/>
    <cellStyle name="Currency 14 5" xfId="868" xr:uid="{00000000-0005-0000-0000-000064030000}"/>
    <cellStyle name="Currency 14 6" xfId="869" xr:uid="{00000000-0005-0000-0000-000065030000}"/>
    <cellStyle name="Currency 14 7" xfId="870" xr:uid="{00000000-0005-0000-0000-000066030000}"/>
    <cellStyle name="Currency 15" xfId="871" xr:uid="{00000000-0005-0000-0000-000067030000}"/>
    <cellStyle name="Currency 15 2" xfId="872" xr:uid="{00000000-0005-0000-0000-000068030000}"/>
    <cellStyle name="Currency 15 2 2" xfId="873" xr:uid="{00000000-0005-0000-0000-000069030000}"/>
    <cellStyle name="Currency 15 2 2 2" xfId="874" xr:uid="{00000000-0005-0000-0000-00006A030000}"/>
    <cellStyle name="Currency 15 2 2 2 2" xfId="875" xr:uid="{00000000-0005-0000-0000-00006B030000}"/>
    <cellStyle name="Currency 15 2 2 2 3" xfId="876" xr:uid="{00000000-0005-0000-0000-00006C030000}"/>
    <cellStyle name="Currency 15 2 2 3" xfId="877" xr:uid="{00000000-0005-0000-0000-00006D030000}"/>
    <cellStyle name="Currency 15 2 2 4" xfId="878" xr:uid="{00000000-0005-0000-0000-00006E030000}"/>
    <cellStyle name="Currency 15 2 3" xfId="879" xr:uid="{00000000-0005-0000-0000-00006F030000}"/>
    <cellStyle name="Currency 15 2 3 2" xfId="880" xr:uid="{00000000-0005-0000-0000-000070030000}"/>
    <cellStyle name="Currency 15 2 3 3" xfId="881" xr:uid="{00000000-0005-0000-0000-000071030000}"/>
    <cellStyle name="Currency 15 2 4" xfId="882" xr:uid="{00000000-0005-0000-0000-000072030000}"/>
    <cellStyle name="Currency 15 2 4 2" xfId="883" xr:uid="{00000000-0005-0000-0000-000073030000}"/>
    <cellStyle name="Currency 15 2 4 3" xfId="884" xr:uid="{00000000-0005-0000-0000-000074030000}"/>
    <cellStyle name="Currency 15 2 4 4" xfId="885" xr:uid="{00000000-0005-0000-0000-000075030000}"/>
    <cellStyle name="Currency 15 3" xfId="886" xr:uid="{00000000-0005-0000-0000-000076030000}"/>
    <cellStyle name="Currency 15 3 2" xfId="887" xr:uid="{00000000-0005-0000-0000-000077030000}"/>
    <cellStyle name="Currency 15 3 2 2" xfId="888" xr:uid="{00000000-0005-0000-0000-000078030000}"/>
    <cellStyle name="Currency 15 3 2 2 2" xfId="889" xr:uid="{00000000-0005-0000-0000-000079030000}"/>
    <cellStyle name="Currency 15 3 2 2 3" xfId="890" xr:uid="{00000000-0005-0000-0000-00007A030000}"/>
    <cellStyle name="Currency 15 3 2 3" xfId="891" xr:uid="{00000000-0005-0000-0000-00007B030000}"/>
    <cellStyle name="Currency 15 3 3" xfId="892" xr:uid="{00000000-0005-0000-0000-00007C030000}"/>
    <cellStyle name="Currency 15 3 3 2" xfId="893" xr:uid="{00000000-0005-0000-0000-00007D030000}"/>
    <cellStyle name="Currency 15 3 3 2 2" xfId="894" xr:uid="{00000000-0005-0000-0000-00007E030000}"/>
    <cellStyle name="Currency 15 3 3 2 3" xfId="895" xr:uid="{00000000-0005-0000-0000-00007F030000}"/>
    <cellStyle name="Currency 15 3 3 3" xfId="896" xr:uid="{00000000-0005-0000-0000-000080030000}"/>
    <cellStyle name="Currency 15 3 3 3 2" xfId="897" xr:uid="{00000000-0005-0000-0000-000081030000}"/>
    <cellStyle name="Currency 15 3 3 3 3" xfId="898" xr:uid="{00000000-0005-0000-0000-000082030000}"/>
    <cellStyle name="Currency 15 3 3 4" xfId="899" xr:uid="{00000000-0005-0000-0000-000083030000}"/>
    <cellStyle name="Currency 15 3 4" xfId="900" xr:uid="{00000000-0005-0000-0000-000084030000}"/>
    <cellStyle name="Currency 15 3 4 2" xfId="901" xr:uid="{00000000-0005-0000-0000-000085030000}"/>
    <cellStyle name="Currency 15 3 4 3" xfId="902" xr:uid="{00000000-0005-0000-0000-000086030000}"/>
    <cellStyle name="Currency 15 3 5" xfId="903" xr:uid="{00000000-0005-0000-0000-000087030000}"/>
    <cellStyle name="Currency 15 3 5 2" xfId="904" xr:uid="{00000000-0005-0000-0000-000088030000}"/>
    <cellStyle name="Currency 15 3 5 3" xfId="905" xr:uid="{00000000-0005-0000-0000-000089030000}"/>
    <cellStyle name="Currency 15 3 6" xfId="906" xr:uid="{00000000-0005-0000-0000-00008A030000}"/>
    <cellStyle name="Currency 15 3 7" xfId="907" xr:uid="{00000000-0005-0000-0000-00008B030000}"/>
    <cellStyle name="Currency 15 3 8" xfId="908" xr:uid="{00000000-0005-0000-0000-00008C030000}"/>
    <cellStyle name="Currency 15 4" xfId="909" xr:uid="{00000000-0005-0000-0000-00008D030000}"/>
    <cellStyle name="Currency 15 4 2" xfId="910" xr:uid="{00000000-0005-0000-0000-00008E030000}"/>
    <cellStyle name="Currency 15 4 2 2" xfId="911" xr:uid="{00000000-0005-0000-0000-00008F030000}"/>
    <cellStyle name="Currency 15 4 2 2 2" xfId="912" xr:uid="{00000000-0005-0000-0000-000090030000}"/>
    <cellStyle name="Currency 15 4 2 2 3" xfId="913" xr:uid="{00000000-0005-0000-0000-000091030000}"/>
    <cellStyle name="Currency 15 4 2 3" xfId="914" xr:uid="{00000000-0005-0000-0000-000092030000}"/>
    <cellStyle name="Currency 15 4 2 4" xfId="915" xr:uid="{00000000-0005-0000-0000-000093030000}"/>
    <cellStyle name="Currency 15 4 3" xfId="916" xr:uid="{00000000-0005-0000-0000-000094030000}"/>
    <cellStyle name="Currency 15 4 4" xfId="917" xr:uid="{00000000-0005-0000-0000-000095030000}"/>
    <cellStyle name="Currency 15 4 5" xfId="918" xr:uid="{00000000-0005-0000-0000-000096030000}"/>
    <cellStyle name="Currency 15 5" xfId="919" xr:uid="{00000000-0005-0000-0000-000097030000}"/>
    <cellStyle name="Currency 15 5 2" xfId="920" xr:uid="{00000000-0005-0000-0000-000098030000}"/>
    <cellStyle name="Currency 15 5 3" xfId="921" xr:uid="{00000000-0005-0000-0000-000099030000}"/>
    <cellStyle name="Currency 15 5 4" xfId="922" xr:uid="{00000000-0005-0000-0000-00009A030000}"/>
    <cellStyle name="Currency 15 6" xfId="923" xr:uid="{00000000-0005-0000-0000-00009B030000}"/>
    <cellStyle name="Currency 15 7" xfId="924" xr:uid="{00000000-0005-0000-0000-00009C030000}"/>
    <cellStyle name="Currency 15 8" xfId="925" xr:uid="{00000000-0005-0000-0000-00009D030000}"/>
    <cellStyle name="Currency 16" xfId="926" xr:uid="{00000000-0005-0000-0000-00009E030000}"/>
    <cellStyle name="Currency 2" xfId="927" xr:uid="{00000000-0005-0000-0000-00009F030000}"/>
    <cellStyle name="Currency 2 10" xfId="928" xr:uid="{00000000-0005-0000-0000-0000A0030000}"/>
    <cellStyle name="Currency 2 10 10" xfId="929" xr:uid="{00000000-0005-0000-0000-0000A1030000}"/>
    <cellStyle name="Currency 2 10 10 2" xfId="930" xr:uid="{00000000-0005-0000-0000-0000A2030000}"/>
    <cellStyle name="Currency 2 10 10 2 2" xfId="931" xr:uid="{00000000-0005-0000-0000-0000A3030000}"/>
    <cellStyle name="Currency 2 10 10 3" xfId="932" xr:uid="{00000000-0005-0000-0000-0000A4030000}"/>
    <cellStyle name="Currency 2 10 11" xfId="933" xr:uid="{00000000-0005-0000-0000-0000A5030000}"/>
    <cellStyle name="Currency 2 10 11 2" xfId="934" xr:uid="{00000000-0005-0000-0000-0000A6030000}"/>
    <cellStyle name="Currency 2 10 12" xfId="935" xr:uid="{00000000-0005-0000-0000-0000A7030000}"/>
    <cellStyle name="Currency 2 10 12 2" xfId="936" xr:uid="{00000000-0005-0000-0000-0000A8030000}"/>
    <cellStyle name="Currency 2 10 13" xfId="937" xr:uid="{00000000-0005-0000-0000-0000A9030000}"/>
    <cellStyle name="Currency 2 10 14" xfId="938" xr:uid="{00000000-0005-0000-0000-0000AA030000}"/>
    <cellStyle name="Currency 2 10 15" xfId="939" xr:uid="{00000000-0005-0000-0000-0000AB030000}"/>
    <cellStyle name="Currency 2 10 2" xfId="940" xr:uid="{00000000-0005-0000-0000-0000AC030000}"/>
    <cellStyle name="Currency 2 10 2 2" xfId="941" xr:uid="{00000000-0005-0000-0000-0000AD030000}"/>
    <cellStyle name="Currency 2 10 2 2 2" xfId="942" xr:uid="{00000000-0005-0000-0000-0000AE030000}"/>
    <cellStyle name="Currency 2 10 2 2 3" xfId="943" xr:uid="{00000000-0005-0000-0000-0000AF030000}"/>
    <cellStyle name="Currency 2 10 2 2 3 2" xfId="944" xr:uid="{00000000-0005-0000-0000-0000B0030000}"/>
    <cellStyle name="Currency 2 10 2 2 3 3" xfId="945" xr:uid="{00000000-0005-0000-0000-0000B1030000}"/>
    <cellStyle name="Currency 2 10 2 2 4" xfId="946" xr:uid="{00000000-0005-0000-0000-0000B2030000}"/>
    <cellStyle name="Currency 2 10 2 2 4 2" xfId="947" xr:uid="{00000000-0005-0000-0000-0000B3030000}"/>
    <cellStyle name="Currency 2 10 2 2 4 2 2" xfId="948" xr:uid="{00000000-0005-0000-0000-0000B4030000}"/>
    <cellStyle name="Currency 2 10 2 2 4 3" xfId="949" xr:uid="{00000000-0005-0000-0000-0000B5030000}"/>
    <cellStyle name="Currency 2 10 2 2 5" xfId="950" xr:uid="{00000000-0005-0000-0000-0000B6030000}"/>
    <cellStyle name="Currency 2 10 2 2 5 2" xfId="951" xr:uid="{00000000-0005-0000-0000-0000B7030000}"/>
    <cellStyle name="Currency 2 10 2 2 5 2 2" xfId="952" xr:uid="{00000000-0005-0000-0000-0000B8030000}"/>
    <cellStyle name="Currency 2 10 2 2 5 3" xfId="953" xr:uid="{00000000-0005-0000-0000-0000B9030000}"/>
    <cellStyle name="Currency 2 10 2 2 6" xfId="954" xr:uid="{00000000-0005-0000-0000-0000BA030000}"/>
    <cellStyle name="Currency 2 10 2 2 6 2" xfId="955" xr:uid="{00000000-0005-0000-0000-0000BB030000}"/>
    <cellStyle name="Currency 2 10 2 2 6 2 2" xfId="956" xr:uid="{00000000-0005-0000-0000-0000BC030000}"/>
    <cellStyle name="Currency 2 10 2 2 6 3" xfId="957" xr:uid="{00000000-0005-0000-0000-0000BD030000}"/>
    <cellStyle name="Currency 2 10 2 2 7" xfId="958" xr:uid="{00000000-0005-0000-0000-0000BE030000}"/>
    <cellStyle name="Currency 2 10 2 2 7 2" xfId="959" xr:uid="{00000000-0005-0000-0000-0000BF030000}"/>
    <cellStyle name="Currency 2 10 2 2 8" xfId="960" xr:uid="{00000000-0005-0000-0000-0000C0030000}"/>
    <cellStyle name="Currency 2 10 2 2 8 2" xfId="961" xr:uid="{00000000-0005-0000-0000-0000C1030000}"/>
    <cellStyle name="Currency 2 10 2 2 9" xfId="962" xr:uid="{00000000-0005-0000-0000-0000C2030000}"/>
    <cellStyle name="Currency 2 10 2 3" xfId="963" xr:uid="{00000000-0005-0000-0000-0000C3030000}"/>
    <cellStyle name="Currency 2 10 2 3 2" xfId="964" xr:uid="{00000000-0005-0000-0000-0000C4030000}"/>
    <cellStyle name="Currency 2 10 2 3 3" xfId="965" xr:uid="{00000000-0005-0000-0000-0000C5030000}"/>
    <cellStyle name="Currency 2 10 2 3 3 2" xfId="966" xr:uid="{00000000-0005-0000-0000-0000C6030000}"/>
    <cellStyle name="Currency 2 10 2 3 3 3" xfId="967" xr:uid="{00000000-0005-0000-0000-0000C7030000}"/>
    <cellStyle name="Currency 2 10 2 3 4" xfId="968" xr:uid="{00000000-0005-0000-0000-0000C8030000}"/>
    <cellStyle name="Currency 2 10 2 3 4 2" xfId="969" xr:uid="{00000000-0005-0000-0000-0000C9030000}"/>
    <cellStyle name="Currency 2 10 2 3 4 2 2" xfId="970" xr:uid="{00000000-0005-0000-0000-0000CA030000}"/>
    <cellStyle name="Currency 2 10 2 3 4 3" xfId="971" xr:uid="{00000000-0005-0000-0000-0000CB030000}"/>
    <cellStyle name="Currency 2 10 2 3 5" xfId="972" xr:uid="{00000000-0005-0000-0000-0000CC030000}"/>
    <cellStyle name="Currency 2 10 2 3 5 2" xfId="973" xr:uid="{00000000-0005-0000-0000-0000CD030000}"/>
    <cellStyle name="Currency 2 10 2 3 5 2 2" xfId="974" xr:uid="{00000000-0005-0000-0000-0000CE030000}"/>
    <cellStyle name="Currency 2 10 2 3 5 3" xfId="975" xr:uid="{00000000-0005-0000-0000-0000CF030000}"/>
    <cellStyle name="Currency 2 10 2 3 6" xfId="976" xr:uid="{00000000-0005-0000-0000-0000D0030000}"/>
    <cellStyle name="Currency 2 10 2 3 6 2" xfId="977" xr:uid="{00000000-0005-0000-0000-0000D1030000}"/>
    <cellStyle name="Currency 2 10 2 3 6 2 2" xfId="978" xr:uid="{00000000-0005-0000-0000-0000D2030000}"/>
    <cellStyle name="Currency 2 10 2 3 6 3" xfId="979" xr:uid="{00000000-0005-0000-0000-0000D3030000}"/>
    <cellStyle name="Currency 2 10 2 3 7" xfId="980" xr:uid="{00000000-0005-0000-0000-0000D4030000}"/>
    <cellStyle name="Currency 2 10 2 3 7 2" xfId="981" xr:uid="{00000000-0005-0000-0000-0000D5030000}"/>
    <cellStyle name="Currency 2 10 2 3 8" xfId="982" xr:uid="{00000000-0005-0000-0000-0000D6030000}"/>
    <cellStyle name="Currency 2 10 2 3 8 2" xfId="983" xr:uid="{00000000-0005-0000-0000-0000D7030000}"/>
    <cellStyle name="Currency 2 10 2 3 9" xfId="984" xr:uid="{00000000-0005-0000-0000-0000D8030000}"/>
    <cellStyle name="Currency 2 10 2 4" xfId="985" xr:uid="{00000000-0005-0000-0000-0000D9030000}"/>
    <cellStyle name="Currency 2 10 2 4 2" xfId="986" xr:uid="{00000000-0005-0000-0000-0000DA030000}"/>
    <cellStyle name="Currency 2 10 2 4 3" xfId="987" xr:uid="{00000000-0005-0000-0000-0000DB030000}"/>
    <cellStyle name="Currency 2 10 2 4 3 2" xfId="988" xr:uid="{00000000-0005-0000-0000-0000DC030000}"/>
    <cellStyle name="Currency 2 10 2 4 3 2 2" xfId="989" xr:uid="{00000000-0005-0000-0000-0000DD030000}"/>
    <cellStyle name="Currency 2 10 2 4 3 3" xfId="990" xr:uid="{00000000-0005-0000-0000-0000DE030000}"/>
    <cellStyle name="Currency 2 10 2 4 4" xfId="991" xr:uid="{00000000-0005-0000-0000-0000DF030000}"/>
    <cellStyle name="Currency 2 10 2 4 4 2" xfId="992" xr:uid="{00000000-0005-0000-0000-0000E0030000}"/>
    <cellStyle name="Currency 2 10 2 4 4 2 2" xfId="993" xr:uid="{00000000-0005-0000-0000-0000E1030000}"/>
    <cellStyle name="Currency 2 10 2 4 4 3" xfId="994" xr:uid="{00000000-0005-0000-0000-0000E2030000}"/>
    <cellStyle name="Currency 2 10 2 4 5" xfId="995" xr:uid="{00000000-0005-0000-0000-0000E3030000}"/>
    <cellStyle name="Currency 2 10 2 4 5 2" xfId="996" xr:uid="{00000000-0005-0000-0000-0000E4030000}"/>
    <cellStyle name="Currency 2 10 2 4 5 2 2" xfId="997" xr:uid="{00000000-0005-0000-0000-0000E5030000}"/>
    <cellStyle name="Currency 2 10 2 4 5 3" xfId="998" xr:uid="{00000000-0005-0000-0000-0000E6030000}"/>
    <cellStyle name="Currency 2 10 2 4 6" xfId="999" xr:uid="{00000000-0005-0000-0000-0000E7030000}"/>
    <cellStyle name="Currency 2 10 2 4 6 2" xfId="1000" xr:uid="{00000000-0005-0000-0000-0000E8030000}"/>
    <cellStyle name="Currency 2 10 2 4 7" xfId="1001" xr:uid="{00000000-0005-0000-0000-0000E9030000}"/>
    <cellStyle name="Currency 2 10 2 4 7 2" xfId="1002" xr:uid="{00000000-0005-0000-0000-0000EA030000}"/>
    <cellStyle name="Currency 2 10 2 4 8" xfId="1003" xr:uid="{00000000-0005-0000-0000-0000EB030000}"/>
    <cellStyle name="Currency 2 10 2 4 9" xfId="1004" xr:uid="{00000000-0005-0000-0000-0000EC030000}"/>
    <cellStyle name="Currency 2 10 2 5" xfId="1005" xr:uid="{00000000-0005-0000-0000-0000ED030000}"/>
    <cellStyle name="Currency 2 10 2 5 2" xfId="1006" xr:uid="{00000000-0005-0000-0000-0000EE030000}"/>
    <cellStyle name="Currency 2 10 2 5 3" xfId="1007" xr:uid="{00000000-0005-0000-0000-0000EF030000}"/>
    <cellStyle name="Currency 2 10 2 6" xfId="1008" xr:uid="{00000000-0005-0000-0000-0000F0030000}"/>
    <cellStyle name="Currency 2 10 2 6 2" xfId="1009" xr:uid="{00000000-0005-0000-0000-0000F1030000}"/>
    <cellStyle name="Currency 2 10 2 6 2 2" xfId="1010" xr:uid="{00000000-0005-0000-0000-0000F2030000}"/>
    <cellStyle name="Currency 2 10 2 6 2 2 2" xfId="1011" xr:uid="{00000000-0005-0000-0000-0000F3030000}"/>
    <cellStyle name="Currency 2 10 2 6 2 3" xfId="1012" xr:uid="{00000000-0005-0000-0000-0000F4030000}"/>
    <cellStyle name="Currency 2 10 2 6 3" xfId="1013" xr:uid="{00000000-0005-0000-0000-0000F5030000}"/>
    <cellStyle name="Currency 2 10 2 6 3 2" xfId="1014" xr:uid="{00000000-0005-0000-0000-0000F6030000}"/>
    <cellStyle name="Currency 2 10 2 6 3 2 2" xfId="1015" xr:uid="{00000000-0005-0000-0000-0000F7030000}"/>
    <cellStyle name="Currency 2 10 2 6 3 3" xfId="1016" xr:uid="{00000000-0005-0000-0000-0000F8030000}"/>
    <cellStyle name="Currency 2 10 2 6 4" xfId="1017" xr:uid="{00000000-0005-0000-0000-0000F9030000}"/>
    <cellStyle name="Currency 2 10 2 6 4 2" xfId="1018" xr:uid="{00000000-0005-0000-0000-0000FA030000}"/>
    <cellStyle name="Currency 2 10 2 6 4 2 2" xfId="1019" xr:uid="{00000000-0005-0000-0000-0000FB030000}"/>
    <cellStyle name="Currency 2 10 2 6 4 3" xfId="1020" xr:uid="{00000000-0005-0000-0000-0000FC030000}"/>
    <cellStyle name="Currency 2 10 2 6 5" xfId="1021" xr:uid="{00000000-0005-0000-0000-0000FD030000}"/>
    <cellStyle name="Currency 2 10 2 6 5 2" xfId="1022" xr:uid="{00000000-0005-0000-0000-0000FE030000}"/>
    <cellStyle name="Currency 2 10 2 6 6" xfId="1023" xr:uid="{00000000-0005-0000-0000-0000FF030000}"/>
    <cellStyle name="Currency 2 10 2 6 6 2" xfId="1024" xr:uid="{00000000-0005-0000-0000-000000040000}"/>
    <cellStyle name="Currency 2 10 2 6 7" xfId="1025" xr:uid="{00000000-0005-0000-0000-000001040000}"/>
    <cellStyle name="Currency 2 10 2 7" xfId="1026" xr:uid="{00000000-0005-0000-0000-000002040000}"/>
    <cellStyle name="Currency 2 10 2 7 2" xfId="1027" xr:uid="{00000000-0005-0000-0000-000003040000}"/>
    <cellStyle name="Currency 2 10 2 7 2 2" xfId="1028" xr:uid="{00000000-0005-0000-0000-000004040000}"/>
    <cellStyle name="Currency 2 10 2 7 3" xfId="1029" xr:uid="{00000000-0005-0000-0000-000005040000}"/>
    <cellStyle name="Currency 2 10 2 8" xfId="1030" xr:uid="{00000000-0005-0000-0000-000006040000}"/>
    <cellStyle name="Currency 2 10 2 8 2" xfId="1031" xr:uid="{00000000-0005-0000-0000-000007040000}"/>
    <cellStyle name="Currency 2 10 2 8 2 2" xfId="1032" xr:uid="{00000000-0005-0000-0000-000008040000}"/>
    <cellStyle name="Currency 2 10 2 8 3" xfId="1033" xr:uid="{00000000-0005-0000-0000-000009040000}"/>
    <cellStyle name="Currency 2 10 3" xfId="1034" xr:uid="{00000000-0005-0000-0000-00000A040000}"/>
    <cellStyle name="Currency 2 10 3 10" xfId="1035" xr:uid="{00000000-0005-0000-0000-00000B040000}"/>
    <cellStyle name="Currency 2 10 3 2" xfId="1036" xr:uid="{00000000-0005-0000-0000-00000C040000}"/>
    <cellStyle name="Currency 2 10 3 2 2" xfId="1037" xr:uid="{00000000-0005-0000-0000-00000D040000}"/>
    <cellStyle name="Currency 2 10 3 2 3" xfId="1038" xr:uid="{00000000-0005-0000-0000-00000E040000}"/>
    <cellStyle name="Currency 2 10 3 2 3 2" xfId="1039" xr:uid="{00000000-0005-0000-0000-00000F040000}"/>
    <cellStyle name="Currency 2 10 3 2 3 3" xfId="1040" xr:uid="{00000000-0005-0000-0000-000010040000}"/>
    <cellStyle name="Currency 2 10 3 2 4" xfId="1041" xr:uid="{00000000-0005-0000-0000-000011040000}"/>
    <cellStyle name="Currency 2 10 3 2 4 2" xfId="1042" xr:uid="{00000000-0005-0000-0000-000012040000}"/>
    <cellStyle name="Currency 2 10 3 2 4 2 2" xfId="1043" xr:uid="{00000000-0005-0000-0000-000013040000}"/>
    <cellStyle name="Currency 2 10 3 2 4 3" xfId="1044" xr:uid="{00000000-0005-0000-0000-000014040000}"/>
    <cellStyle name="Currency 2 10 3 2 5" xfId="1045" xr:uid="{00000000-0005-0000-0000-000015040000}"/>
    <cellStyle name="Currency 2 10 3 2 5 2" xfId="1046" xr:uid="{00000000-0005-0000-0000-000016040000}"/>
    <cellStyle name="Currency 2 10 3 2 5 2 2" xfId="1047" xr:uid="{00000000-0005-0000-0000-000017040000}"/>
    <cellStyle name="Currency 2 10 3 2 5 3" xfId="1048" xr:uid="{00000000-0005-0000-0000-000018040000}"/>
    <cellStyle name="Currency 2 10 3 2 6" xfId="1049" xr:uid="{00000000-0005-0000-0000-000019040000}"/>
    <cellStyle name="Currency 2 10 3 2 6 2" xfId="1050" xr:uid="{00000000-0005-0000-0000-00001A040000}"/>
    <cellStyle name="Currency 2 10 3 2 6 2 2" xfId="1051" xr:uid="{00000000-0005-0000-0000-00001B040000}"/>
    <cellStyle name="Currency 2 10 3 2 6 3" xfId="1052" xr:uid="{00000000-0005-0000-0000-00001C040000}"/>
    <cellStyle name="Currency 2 10 3 2 7" xfId="1053" xr:uid="{00000000-0005-0000-0000-00001D040000}"/>
    <cellStyle name="Currency 2 10 3 2 7 2" xfId="1054" xr:uid="{00000000-0005-0000-0000-00001E040000}"/>
    <cellStyle name="Currency 2 10 3 2 8" xfId="1055" xr:uid="{00000000-0005-0000-0000-00001F040000}"/>
    <cellStyle name="Currency 2 10 3 2 8 2" xfId="1056" xr:uid="{00000000-0005-0000-0000-000020040000}"/>
    <cellStyle name="Currency 2 10 3 2 9" xfId="1057" xr:uid="{00000000-0005-0000-0000-000021040000}"/>
    <cellStyle name="Currency 2 10 3 3" xfId="1058" xr:uid="{00000000-0005-0000-0000-000022040000}"/>
    <cellStyle name="Currency 2 10 3 4" xfId="1059" xr:uid="{00000000-0005-0000-0000-000023040000}"/>
    <cellStyle name="Currency 2 10 3 4 2" xfId="1060" xr:uid="{00000000-0005-0000-0000-000024040000}"/>
    <cellStyle name="Currency 2 10 3 4 3" xfId="1061" xr:uid="{00000000-0005-0000-0000-000025040000}"/>
    <cellStyle name="Currency 2 10 3 5" xfId="1062" xr:uid="{00000000-0005-0000-0000-000026040000}"/>
    <cellStyle name="Currency 2 10 3 5 2" xfId="1063" xr:uid="{00000000-0005-0000-0000-000027040000}"/>
    <cellStyle name="Currency 2 10 3 5 2 2" xfId="1064" xr:uid="{00000000-0005-0000-0000-000028040000}"/>
    <cellStyle name="Currency 2 10 3 5 3" xfId="1065" xr:uid="{00000000-0005-0000-0000-000029040000}"/>
    <cellStyle name="Currency 2 10 3 6" xfId="1066" xr:uid="{00000000-0005-0000-0000-00002A040000}"/>
    <cellStyle name="Currency 2 10 3 6 2" xfId="1067" xr:uid="{00000000-0005-0000-0000-00002B040000}"/>
    <cellStyle name="Currency 2 10 3 6 2 2" xfId="1068" xr:uid="{00000000-0005-0000-0000-00002C040000}"/>
    <cellStyle name="Currency 2 10 3 6 3" xfId="1069" xr:uid="{00000000-0005-0000-0000-00002D040000}"/>
    <cellStyle name="Currency 2 10 3 7" xfId="1070" xr:uid="{00000000-0005-0000-0000-00002E040000}"/>
    <cellStyle name="Currency 2 10 3 7 2" xfId="1071" xr:uid="{00000000-0005-0000-0000-00002F040000}"/>
    <cellStyle name="Currency 2 10 3 7 2 2" xfId="1072" xr:uid="{00000000-0005-0000-0000-000030040000}"/>
    <cellStyle name="Currency 2 10 3 7 3" xfId="1073" xr:uid="{00000000-0005-0000-0000-000031040000}"/>
    <cellStyle name="Currency 2 10 3 8" xfId="1074" xr:uid="{00000000-0005-0000-0000-000032040000}"/>
    <cellStyle name="Currency 2 10 3 8 2" xfId="1075" xr:uid="{00000000-0005-0000-0000-000033040000}"/>
    <cellStyle name="Currency 2 10 3 9" xfId="1076" xr:uid="{00000000-0005-0000-0000-000034040000}"/>
    <cellStyle name="Currency 2 10 3 9 2" xfId="1077" xr:uid="{00000000-0005-0000-0000-000035040000}"/>
    <cellStyle name="Currency 2 10 4" xfId="1078" xr:uid="{00000000-0005-0000-0000-000036040000}"/>
    <cellStyle name="Currency 2 10 4 2" xfId="1079" xr:uid="{00000000-0005-0000-0000-000037040000}"/>
    <cellStyle name="Currency 2 10 4 2 10" xfId="1080" xr:uid="{00000000-0005-0000-0000-000038040000}"/>
    <cellStyle name="Currency 2 10 4 2 2" xfId="1081" xr:uid="{00000000-0005-0000-0000-000039040000}"/>
    <cellStyle name="Currency 2 10 4 2 3" xfId="1082" xr:uid="{00000000-0005-0000-0000-00003A040000}"/>
    <cellStyle name="Currency 2 10 4 2 4" xfId="1083" xr:uid="{00000000-0005-0000-0000-00003B040000}"/>
    <cellStyle name="Currency 2 10 4 2 4 2" xfId="1084" xr:uid="{00000000-0005-0000-0000-00003C040000}"/>
    <cellStyle name="Currency 2 10 4 2 4 2 2" xfId="1085" xr:uid="{00000000-0005-0000-0000-00003D040000}"/>
    <cellStyle name="Currency 2 10 4 2 4 3" xfId="1086" xr:uid="{00000000-0005-0000-0000-00003E040000}"/>
    <cellStyle name="Currency 2 10 4 2 5" xfId="1087" xr:uid="{00000000-0005-0000-0000-00003F040000}"/>
    <cellStyle name="Currency 2 10 4 2 5 2" xfId="1088" xr:uid="{00000000-0005-0000-0000-000040040000}"/>
    <cellStyle name="Currency 2 10 4 2 5 2 2" xfId="1089" xr:uid="{00000000-0005-0000-0000-000041040000}"/>
    <cellStyle name="Currency 2 10 4 2 5 3" xfId="1090" xr:uid="{00000000-0005-0000-0000-000042040000}"/>
    <cellStyle name="Currency 2 10 4 2 6" xfId="1091" xr:uid="{00000000-0005-0000-0000-000043040000}"/>
    <cellStyle name="Currency 2 10 4 2 6 2" xfId="1092" xr:uid="{00000000-0005-0000-0000-000044040000}"/>
    <cellStyle name="Currency 2 10 4 2 6 2 2" xfId="1093" xr:uid="{00000000-0005-0000-0000-000045040000}"/>
    <cellStyle name="Currency 2 10 4 2 6 3" xfId="1094" xr:uid="{00000000-0005-0000-0000-000046040000}"/>
    <cellStyle name="Currency 2 10 4 2 7" xfId="1095" xr:uid="{00000000-0005-0000-0000-000047040000}"/>
    <cellStyle name="Currency 2 10 4 2 7 2" xfId="1096" xr:uid="{00000000-0005-0000-0000-000048040000}"/>
    <cellStyle name="Currency 2 10 4 2 8" xfId="1097" xr:uid="{00000000-0005-0000-0000-000049040000}"/>
    <cellStyle name="Currency 2 10 4 2 8 2" xfId="1098" xr:uid="{00000000-0005-0000-0000-00004A040000}"/>
    <cellStyle name="Currency 2 10 4 2 9" xfId="1099" xr:uid="{00000000-0005-0000-0000-00004B040000}"/>
    <cellStyle name="Currency 2 10 4 3" xfId="1100" xr:uid="{00000000-0005-0000-0000-00004C040000}"/>
    <cellStyle name="Currency 2 10 4 4" xfId="1101" xr:uid="{00000000-0005-0000-0000-00004D040000}"/>
    <cellStyle name="Currency 2 10 4 4 2" xfId="1102" xr:uid="{00000000-0005-0000-0000-00004E040000}"/>
    <cellStyle name="Currency 2 10 4 4 2 2" xfId="1103" xr:uid="{00000000-0005-0000-0000-00004F040000}"/>
    <cellStyle name="Currency 2 10 4 4 3" xfId="1104" xr:uid="{00000000-0005-0000-0000-000050040000}"/>
    <cellStyle name="Currency 2 10 4 5" xfId="1105" xr:uid="{00000000-0005-0000-0000-000051040000}"/>
    <cellStyle name="Currency 2 10 4 5 2" xfId="1106" xr:uid="{00000000-0005-0000-0000-000052040000}"/>
    <cellStyle name="Currency 2 10 4 5 2 2" xfId="1107" xr:uid="{00000000-0005-0000-0000-000053040000}"/>
    <cellStyle name="Currency 2 10 4 5 3" xfId="1108" xr:uid="{00000000-0005-0000-0000-000054040000}"/>
    <cellStyle name="Currency 2 10 5" xfId="1109" xr:uid="{00000000-0005-0000-0000-000055040000}"/>
    <cellStyle name="Currency 2 10 5 2" xfId="1110" xr:uid="{00000000-0005-0000-0000-000056040000}"/>
    <cellStyle name="Currency 2 10 5 3" xfId="1111" xr:uid="{00000000-0005-0000-0000-000057040000}"/>
    <cellStyle name="Currency 2 10 5 3 2" xfId="1112" xr:uid="{00000000-0005-0000-0000-000058040000}"/>
    <cellStyle name="Currency 2 10 5 3 3" xfId="1113" xr:uid="{00000000-0005-0000-0000-000059040000}"/>
    <cellStyle name="Currency 2 10 5 4" xfId="1114" xr:uid="{00000000-0005-0000-0000-00005A040000}"/>
    <cellStyle name="Currency 2 10 5 4 2" xfId="1115" xr:uid="{00000000-0005-0000-0000-00005B040000}"/>
    <cellStyle name="Currency 2 10 5 4 2 2" xfId="1116" xr:uid="{00000000-0005-0000-0000-00005C040000}"/>
    <cellStyle name="Currency 2 10 5 4 3" xfId="1117" xr:uid="{00000000-0005-0000-0000-00005D040000}"/>
    <cellStyle name="Currency 2 10 5 5" xfId="1118" xr:uid="{00000000-0005-0000-0000-00005E040000}"/>
    <cellStyle name="Currency 2 10 5 5 2" xfId="1119" xr:uid="{00000000-0005-0000-0000-00005F040000}"/>
    <cellStyle name="Currency 2 10 5 5 2 2" xfId="1120" xr:uid="{00000000-0005-0000-0000-000060040000}"/>
    <cellStyle name="Currency 2 10 5 5 3" xfId="1121" xr:uid="{00000000-0005-0000-0000-000061040000}"/>
    <cellStyle name="Currency 2 10 5 6" xfId="1122" xr:uid="{00000000-0005-0000-0000-000062040000}"/>
    <cellStyle name="Currency 2 10 5 6 2" xfId="1123" xr:uid="{00000000-0005-0000-0000-000063040000}"/>
    <cellStyle name="Currency 2 10 5 6 2 2" xfId="1124" xr:uid="{00000000-0005-0000-0000-000064040000}"/>
    <cellStyle name="Currency 2 10 5 6 3" xfId="1125" xr:uid="{00000000-0005-0000-0000-000065040000}"/>
    <cellStyle name="Currency 2 10 5 7" xfId="1126" xr:uid="{00000000-0005-0000-0000-000066040000}"/>
    <cellStyle name="Currency 2 10 5 7 2" xfId="1127" xr:uid="{00000000-0005-0000-0000-000067040000}"/>
    <cellStyle name="Currency 2 10 5 8" xfId="1128" xr:uid="{00000000-0005-0000-0000-000068040000}"/>
    <cellStyle name="Currency 2 10 5 8 2" xfId="1129" xr:uid="{00000000-0005-0000-0000-000069040000}"/>
    <cellStyle name="Currency 2 10 5 9" xfId="1130" xr:uid="{00000000-0005-0000-0000-00006A040000}"/>
    <cellStyle name="Currency 2 10 6" xfId="1131" xr:uid="{00000000-0005-0000-0000-00006B040000}"/>
    <cellStyle name="Currency 2 10 6 2" xfId="1132" xr:uid="{00000000-0005-0000-0000-00006C040000}"/>
    <cellStyle name="Currency 2 10 6 3" xfId="1133" xr:uid="{00000000-0005-0000-0000-00006D040000}"/>
    <cellStyle name="Currency 2 10 7" xfId="1134" xr:uid="{00000000-0005-0000-0000-00006E040000}"/>
    <cellStyle name="Currency 2 10 8" xfId="1135" xr:uid="{00000000-0005-0000-0000-00006F040000}"/>
    <cellStyle name="Currency 2 10 8 2" xfId="1136" xr:uid="{00000000-0005-0000-0000-000070040000}"/>
    <cellStyle name="Currency 2 10 8 2 2" xfId="1137" xr:uid="{00000000-0005-0000-0000-000071040000}"/>
    <cellStyle name="Currency 2 10 8 3" xfId="1138" xr:uid="{00000000-0005-0000-0000-000072040000}"/>
    <cellStyle name="Currency 2 10 8 4" xfId="1139" xr:uid="{00000000-0005-0000-0000-000073040000}"/>
    <cellStyle name="Currency 2 10 9" xfId="1140" xr:uid="{00000000-0005-0000-0000-000074040000}"/>
    <cellStyle name="Currency 2 10 9 2" xfId="1141" xr:uid="{00000000-0005-0000-0000-000075040000}"/>
    <cellStyle name="Currency 2 10 9 2 2" xfId="1142" xr:uid="{00000000-0005-0000-0000-000076040000}"/>
    <cellStyle name="Currency 2 10 9 3" xfId="1143" xr:uid="{00000000-0005-0000-0000-000077040000}"/>
    <cellStyle name="Currency 2 11" xfId="1144" xr:uid="{00000000-0005-0000-0000-000078040000}"/>
    <cellStyle name="Currency 2 11 2" xfId="1145" xr:uid="{00000000-0005-0000-0000-000079040000}"/>
    <cellStyle name="Currency 2 11 2 2" xfId="1146" xr:uid="{00000000-0005-0000-0000-00007A040000}"/>
    <cellStyle name="Currency 2 11 2 3" xfId="1147" xr:uid="{00000000-0005-0000-0000-00007B040000}"/>
    <cellStyle name="Currency 2 11 2 3 2" xfId="1148" xr:uid="{00000000-0005-0000-0000-00007C040000}"/>
    <cellStyle name="Currency 2 11 2 3 3" xfId="1149" xr:uid="{00000000-0005-0000-0000-00007D040000}"/>
    <cellStyle name="Currency 2 11 2 4" xfId="1150" xr:uid="{00000000-0005-0000-0000-00007E040000}"/>
    <cellStyle name="Currency 2 11 2 4 2" xfId="1151" xr:uid="{00000000-0005-0000-0000-00007F040000}"/>
    <cellStyle name="Currency 2 11 2 4 2 2" xfId="1152" xr:uid="{00000000-0005-0000-0000-000080040000}"/>
    <cellStyle name="Currency 2 11 2 4 3" xfId="1153" xr:uid="{00000000-0005-0000-0000-000081040000}"/>
    <cellStyle name="Currency 2 11 2 5" xfId="1154" xr:uid="{00000000-0005-0000-0000-000082040000}"/>
    <cellStyle name="Currency 2 11 2 5 2" xfId="1155" xr:uid="{00000000-0005-0000-0000-000083040000}"/>
    <cellStyle name="Currency 2 11 2 5 2 2" xfId="1156" xr:uid="{00000000-0005-0000-0000-000084040000}"/>
    <cellStyle name="Currency 2 11 2 5 3" xfId="1157" xr:uid="{00000000-0005-0000-0000-000085040000}"/>
    <cellStyle name="Currency 2 11 2 6" xfId="1158" xr:uid="{00000000-0005-0000-0000-000086040000}"/>
    <cellStyle name="Currency 2 11 2 6 2" xfId="1159" xr:uid="{00000000-0005-0000-0000-000087040000}"/>
    <cellStyle name="Currency 2 11 2 6 2 2" xfId="1160" xr:uid="{00000000-0005-0000-0000-000088040000}"/>
    <cellStyle name="Currency 2 11 2 6 3" xfId="1161" xr:uid="{00000000-0005-0000-0000-000089040000}"/>
    <cellStyle name="Currency 2 11 2 7" xfId="1162" xr:uid="{00000000-0005-0000-0000-00008A040000}"/>
    <cellStyle name="Currency 2 11 2 7 2" xfId="1163" xr:uid="{00000000-0005-0000-0000-00008B040000}"/>
    <cellStyle name="Currency 2 11 2 8" xfId="1164" xr:uid="{00000000-0005-0000-0000-00008C040000}"/>
    <cellStyle name="Currency 2 11 2 8 2" xfId="1165" xr:uid="{00000000-0005-0000-0000-00008D040000}"/>
    <cellStyle name="Currency 2 11 2 9" xfId="1166" xr:uid="{00000000-0005-0000-0000-00008E040000}"/>
    <cellStyle name="Currency 2 11 3" xfId="1167" xr:uid="{00000000-0005-0000-0000-00008F040000}"/>
    <cellStyle name="Currency 2 11 3 2" xfId="1168" xr:uid="{00000000-0005-0000-0000-000090040000}"/>
    <cellStyle name="Currency 2 11 3 3" xfId="1169" xr:uid="{00000000-0005-0000-0000-000091040000}"/>
    <cellStyle name="Currency 2 11 3 3 2" xfId="1170" xr:uid="{00000000-0005-0000-0000-000092040000}"/>
    <cellStyle name="Currency 2 11 3 3 3" xfId="1171" xr:uid="{00000000-0005-0000-0000-000093040000}"/>
    <cellStyle name="Currency 2 11 3 4" xfId="1172" xr:uid="{00000000-0005-0000-0000-000094040000}"/>
    <cellStyle name="Currency 2 11 3 4 2" xfId="1173" xr:uid="{00000000-0005-0000-0000-000095040000}"/>
    <cellStyle name="Currency 2 11 3 4 2 2" xfId="1174" xr:uid="{00000000-0005-0000-0000-000096040000}"/>
    <cellStyle name="Currency 2 11 3 4 3" xfId="1175" xr:uid="{00000000-0005-0000-0000-000097040000}"/>
    <cellStyle name="Currency 2 11 3 5" xfId="1176" xr:uid="{00000000-0005-0000-0000-000098040000}"/>
    <cellStyle name="Currency 2 11 3 5 2" xfId="1177" xr:uid="{00000000-0005-0000-0000-000099040000}"/>
    <cellStyle name="Currency 2 11 3 5 2 2" xfId="1178" xr:uid="{00000000-0005-0000-0000-00009A040000}"/>
    <cellStyle name="Currency 2 11 3 5 3" xfId="1179" xr:uid="{00000000-0005-0000-0000-00009B040000}"/>
    <cellStyle name="Currency 2 11 3 6" xfId="1180" xr:uid="{00000000-0005-0000-0000-00009C040000}"/>
    <cellStyle name="Currency 2 11 3 6 2" xfId="1181" xr:uid="{00000000-0005-0000-0000-00009D040000}"/>
    <cellStyle name="Currency 2 11 3 6 2 2" xfId="1182" xr:uid="{00000000-0005-0000-0000-00009E040000}"/>
    <cellStyle name="Currency 2 11 3 6 3" xfId="1183" xr:uid="{00000000-0005-0000-0000-00009F040000}"/>
    <cellStyle name="Currency 2 11 3 7" xfId="1184" xr:uid="{00000000-0005-0000-0000-0000A0040000}"/>
    <cellStyle name="Currency 2 11 3 7 2" xfId="1185" xr:uid="{00000000-0005-0000-0000-0000A1040000}"/>
    <cellStyle name="Currency 2 11 3 8" xfId="1186" xr:uid="{00000000-0005-0000-0000-0000A2040000}"/>
    <cellStyle name="Currency 2 11 3 8 2" xfId="1187" xr:uid="{00000000-0005-0000-0000-0000A3040000}"/>
    <cellStyle name="Currency 2 11 3 9" xfId="1188" xr:uid="{00000000-0005-0000-0000-0000A4040000}"/>
    <cellStyle name="Currency 2 11 4" xfId="1189" xr:uid="{00000000-0005-0000-0000-0000A5040000}"/>
    <cellStyle name="Currency 2 11 4 2" xfId="1190" xr:uid="{00000000-0005-0000-0000-0000A6040000}"/>
    <cellStyle name="Currency 2 11 4 3" xfId="1191" xr:uid="{00000000-0005-0000-0000-0000A7040000}"/>
    <cellStyle name="Currency 2 11 4 3 2" xfId="1192" xr:uid="{00000000-0005-0000-0000-0000A8040000}"/>
    <cellStyle name="Currency 2 11 4 3 2 2" xfId="1193" xr:uid="{00000000-0005-0000-0000-0000A9040000}"/>
    <cellStyle name="Currency 2 11 4 3 3" xfId="1194" xr:uid="{00000000-0005-0000-0000-0000AA040000}"/>
    <cellStyle name="Currency 2 11 4 4" xfId="1195" xr:uid="{00000000-0005-0000-0000-0000AB040000}"/>
    <cellStyle name="Currency 2 11 4 4 2" xfId="1196" xr:uid="{00000000-0005-0000-0000-0000AC040000}"/>
    <cellStyle name="Currency 2 11 4 4 2 2" xfId="1197" xr:uid="{00000000-0005-0000-0000-0000AD040000}"/>
    <cellStyle name="Currency 2 11 4 4 3" xfId="1198" xr:uid="{00000000-0005-0000-0000-0000AE040000}"/>
    <cellStyle name="Currency 2 11 4 5" xfId="1199" xr:uid="{00000000-0005-0000-0000-0000AF040000}"/>
    <cellStyle name="Currency 2 11 4 5 2" xfId="1200" xr:uid="{00000000-0005-0000-0000-0000B0040000}"/>
    <cellStyle name="Currency 2 11 4 5 2 2" xfId="1201" xr:uid="{00000000-0005-0000-0000-0000B1040000}"/>
    <cellStyle name="Currency 2 11 4 5 3" xfId="1202" xr:uid="{00000000-0005-0000-0000-0000B2040000}"/>
    <cellStyle name="Currency 2 11 4 6" xfId="1203" xr:uid="{00000000-0005-0000-0000-0000B3040000}"/>
    <cellStyle name="Currency 2 11 4 6 2" xfId="1204" xr:uid="{00000000-0005-0000-0000-0000B4040000}"/>
    <cellStyle name="Currency 2 11 4 7" xfId="1205" xr:uid="{00000000-0005-0000-0000-0000B5040000}"/>
    <cellStyle name="Currency 2 11 4 7 2" xfId="1206" xr:uid="{00000000-0005-0000-0000-0000B6040000}"/>
    <cellStyle name="Currency 2 11 4 8" xfId="1207" xr:uid="{00000000-0005-0000-0000-0000B7040000}"/>
    <cellStyle name="Currency 2 11 4 9" xfId="1208" xr:uid="{00000000-0005-0000-0000-0000B8040000}"/>
    <cellStyle name="Currency 2 11 5" xfId="1209" xr:uid="{00000000-0005-0000-0000-0000B9040000}"/>
    <cellStyle name="Currency 2 11 5 2" xfId="1210" xr:uid="{00000000-0005-0000-0000-0000BA040000}"/>
    <cellStyle name="Currency 2 11 5 3" xfId="1211" xr:uid="{00000000-0005-0000-0000-0000BB040000}"/>
    <cellStyle name="Currency 2 11 6" xfId="1212" xr:uid="{00000000-0005-0000-0000-0000BC040000}"/>
    <cellStyle name="Currency 2 11 6 2" xfId="1213" xr:uid="{00000000-0005-0000-0000-0000BD040000}"/>
    <cellStyle name="Currency 2 11 6 2 2" xfId="1214" xr:uid="{00000000-0005-0000-0000-0000BE040000}"/>
    <cellStyle name="Currency 2 11 6 2 2 2" xfId="1215" xr:uid="{00000000-0005-0000-0000-0000BF040000}"/>
    <cellStyle name="Currency 2 11 6 2 3" xfId="1216" xr:uid="{00000000-0005-0000-0000-0000C0040000}"/>
    <cellStyle name="Currency 2 11 6 3" xfId="1217" xr:uid="{00000000-0005-0000-0000-0000C1040000}"/>
    <cellStyle name="Currency 2 11 6 3 2" xfId="1218" xr:uid="{00000000-0005-0000-0000-0000C2040000}"/>
    <cellStyle name="Currency 2 11 6 3 2 2" xfId="1219" xr:uid="{00000000-0005-0000-0000-0000C3040000}"/>
    <cellStyle name="Currency 2 11 6 3 3" xfId="1220" xr:uid="{00000000-0005-0000-0000-0000C4040000}"/>
    <cellStyle name="Currency 2 11 6 4" xfId="1221" xr:uid="{00000000-0005-0000-0000-0000C5040000}"/>
    <cellStyle name="Currency 2 11 6 4 2" xfId="1222" xr:uid="{00000000-0005-0000-0000-0000C6040000}"/>
    <cellStyle name="Currency 2 11 6 4 2 2" xfId="1223" xr:uid="{00000000-0005-0000-0000-0000C7040000}"/>
    <cellStyle name="Currency 2 11 6 4 3" xfId="1224" xr:uid="{00000000-0005-0000-0000-0000C8040000}"/>
    <cellStyle name="Currency 2 11 6 5" xfId="1225" xr:uid="{00000000-0005-0000-0000-0000C9040000}"/>
    <cellStyle name="Currency 2 11 6 5 2" xfId="1226" xr:uid="{00000000-0005-0000-0000-0000CA040000}"/>
    <cellStyle name="Currency 2 11 6 6" xfId="1227" xr:uid="{00000000-0005-0000-0000-0000CB040000}"/>
    <cellStyle name="Currency 2 11 6 6 2" xfId="1228" xr:uid="{00000000-0005-0000-0000-0000CC040000}"/>
    <cellStyle name="Currency 2 11 6 7" xfId="1229" xr:uid="{00000000-0005-0000-0000-0000CD040000}"/>
    <cellStyle name="Currency 2 11 7" xfId="1230" xr:uid="{00000000-0005-0000-0000-0000CE040000}"/>
    <cellStyle name="Currency 2 11 7 2" xfId="1231" xr:uid="{00000000-0005-0000-0000-0000CF040000}"/>
    <cellStyle name="Currency 2 11 7 2 2" xfId="1232" xr:uid="{00000000-0005-0000-0000-0000D0040000}"/>
    <cellStyle name="Currency 2 11 7 3" xfId="1233" xr:uid="{00000000-0005-0000-0000-0000D1040000}"/>
    <cellStyle name="Currency 2 11 8" xfId="1234" xr:uid="{00000000-0005-0000-0000-0000D2040000}"/>
    <cellStyle name="Currency 2 11 8 2" xfId="1235" xr:uid="{00000000-0005-0000-0000-0000D3040000}"/>
    <cellStyle name="Currency 2 11 8 2 2" xfId="1236" xr:uid="{00000000-0005-0000-0000-0000D4040000}"/>
    <cellStyle name="Currency 2 11 8 3" xfId="1237" xr:uid="{00000000-0005-0000-0000-0000D5040000}"/>
    <cellStyle name="Currency 2 12" xfId="1238" xr:uid="{00000000-0005-0000-0000-0000D6040000}"/>
    <cellStyle name="Currency 2 12 10" xfId="1239" xr:uid="{00000000-0005-0000-0000-0000D7040000}"/>
    <cellStyle name="Currency 2 12 2" xfId="1240" xr:uid="{00000000-0005-0000-0000-0000D8040000}"/>
    <cellStyle name="Currency 2 12 2 2" xfId="1241" xr:uid="{00000000-0005-0000-0000-0000D9040000}"/>
    <cellStyle name="Currency 2 12 2 3" xfId="1242" xr:uid="{00000000-0005-0000-0000-0000DA040000}"/>
    <cellStyle name="Currency 2 12 2 3 2" xfId="1243" xr:uid="{00000000-0005-0000-0000-0000DB040000}"/>
    <cellStyle name="Currency 2 12 2 3 3" xfId="1244" xr:uid="{00000000-0005-0000-0000-0000DC040000}"/>
    <cellStyle name="Currency 2 12 2 4" xfId="1245" xr:uid="{00000000-0005-0000-0000-0000DD040000}"/>
    <cellStyle name="Currency 2 12 2 4 2" xfId="1246" xr:uid="{00000000-0005-0000-0000-0000DE040000}"/>
    <cellStyle name="Currency 2 12 2 4 2 2" xfId="1247" xr:uid="{00000000-0005-0000-0000-0000DF040000}"/>
    <cellStyle name="Currency 2 12 2 4 3" xfId="1248" xr:uid="{00000000-0005-0000-0000-0000E0040000}"/>
    <cellStyle name="Currency 2 12 2 5" xfId="1249" xr:uid="{00000000-0005-0000-0000-0000E1040000}"/>
    <cellStyle name="Currency 2 12 2 5 2" xfId="1250" xr:uid="{00000000-0005-0000-0000-0000E2040000}"/>
    <cellStyle name="Currency 2 12 2 5 2 2" xfId="1251" xr:uid="{00000000-0005-0000-0000-0000E3040000}"/>
    <cellStyle name="Currency 2 12 2 5 3" xfId="1252" xr:uid="{00000000-0005-0000-0000-0000E4040000}"/>
    <cellStyle name="Currency 2 12 2 6" xfId="1253" xr:uid="{00000000-0005-0000-0000-0000E5040000}"/>
    <cellStyle name="Currency 2 12 2 6 2" xfId="1254" xr:uid="{00000000-0005-0000-0000-0000E6040000}"/>
    <cellStyle name="Currency 2 12 2 6 2 2" xfId="1255" xr:uid="{00000000-0005-0000-0000-0000E7040000}"/>
    <cellStyle name="Currency 2 12 2 6 3" xfId="1256" xr:uid="{00000000-0005-0000-0000-0000E8040000}"/>
    <cellStyle name="Currency 2 12 2 7" xfId="1257" xr:uid="{00000000-0005-0000-0000-0000E9040000}"/>
    <cellStyle name="Currency 2 12 2 7 2" xfId="1258" xr:uid="{00000000-0005-0000-0000-0000EA040000}"/>
    <cellStyle name="Currency 2 12 2 8" xfId="1259" xr:uid="{00000000-0005-0000-0000-0000EB040000}"/>
    <cellStyle name="Currency 2 12 2 8 2" xfId="1260" xr:uid="{00000000-0005-0000-0000-0000EC040000}"/>
    <cellStyle name="Currency 2 12 2 9" xfId="1261" xr:uid="{00000000-0005-0000-0000-0000ED040000}"/>
    <cellStyle name="Currency 2 12 3" xfId="1262" xr:uid="{00000000-0005-0000-0000-0000EE040000}"/>
    <cellStyle name="Currency 2 12 4" xfId="1263" xr:uid="{00000000-0005-0000-0000-0000EF040000}"/>
    <cellStyle name="Currency 2 12 4 2" xfId="1264" xr:uid="{00000000-0005-0000-0000-0000F0040000}"/>
    <cellStyle name="Currency 2 12 4 3" xfId="1265" xr:uid="{00000000-0005-0000-0000-0000F1040000}"/>
    <cellStyle name="Currency 2 12 5" xfId="1266" xr:uid="{00000000-0005-0000-0000-0000F2040000}"/>
    <cellStyle name="Currency 2 12 5 2" xfId="1267" xr:uid="{00000000-0005-0000-0000-0000F3040000}"/>
    <cellStyle name="Currency 2 12 5 2 2" xfId="1268" xr:uid="{00000000-0005-0000-0000-0000F4040000}"/>
    <cellStyle name="Currency 2 12 5 3" xfId="1269" xr:uid="{00000000-0005-0000-0000-0000F5040000}"/>
    <cellStyle name="Currency 2 12 6" xfId="1270" xr:uid="{00000000-0005-0000-0000-0000F6040000}"/>
    <cellStyle name="Currency 2 12 6 2" xfId="1271" xr:uid="{00000000-0005-0000-0000-0000F7040000}"/>
    <cellStyle name="Currency 2 12 6 2 2" xfId="1272" xr:uid="{00000000-0005-0000-0000-0000F8040000}"/>
    <cellStyle name="Currency 2 12 6 3" xfId="1273" xr:uid="{00000000-0005-0000-0000-0000F9040000}"/>
    <cellStyle name="Currency 2 12 7" xfId="1274" xr:uid="{00000000-0005-0000-0000-0000FA040000}"/>
    <cellStyle name="Currency 2 12 7 2" xfId="1275" xr:uid="{00000000-0005-0000-0000-0000FB040000}"/>
    <cellStyle name="Currency 2 12 7 2 2" xfId="1276" xr:uid="{00000000-0005-0000-0000-0000FC040000}"/>
    <cellStyle name="Currency 2 12 7 3" xfId="1277" xr:uid="{00000000-0005-0000-0000-0000FD040000}"/>
    <cellStyle name="Currency 2 12 8" xfId="1278" xr:uid="{00000000-0005-0000-0000-0000FE040000}"/>
    <cellStyle name="Currency 2 12 8 2" xfId="1279" xr:uid="{00000000-0005-0000-0000-0000FF040000}"/>
    <cellStyle name="Currency 2 12 9" xfId="1280" xr:uid="{00000000-0005-0000-0000-000000050000}"/>
    <cellStyle name="Currency 2 12 9 2" xfId="1281" xr:uid="{00000000-0005-0000-0000-000001050000}"/>
    <cellStyle name="Currency 2 13" xfId="1282" xr:uid="{00000000-0005-0000-0000-000002050000}"/>
    <cellStyle name="Currency 2 13 2" xfId="1283" xr:uid="{00000000-0005-0000-0000-000003050000}"/>
    <cellStyle name="Currency 2 13 2 10" xfId="1284" xr:uid="{00000000-0005-0000-0000-000004050000}"/>
    <cellStyle name="Currency 2 13 2 2" xfId="1285" xr:uid="{00000000-0005-0000-0000-000005050000}"/>
    <cellStyle name="Currency 2 13 2 3" xfId="1286" xr:uid="{00000000-0005-0000-0000-000006050000}"/>
    <cellStyle name="Currency 2 13 2 4" xfId="1287" xr:uid="{00000000-0005-0000-0000-000007050000}"/>
    <cellStyle name="Currency 2 13 2 4 2" xfId="1288" xr:uid="{00000000-0005-0000-0000-000008050000}"/>
    <cellStyle name="Currency 2 13 2 4 2 2" xfId="1289" xr:uid="{00000000-0005-0000-0000-000009050000}"/>
    <cellStyle name="Currency 2 13 2 4 3" xfId="1290" xr:uid="{00000000-0005-0000-0000-00000A050000}"/>
    <cellStyle name="Currency 2 13 2 5" xfId="1291" xr:uid="{00000000-0005-0000-0000-00000B050000}"/>
    <cellStyle name="Currency 2 13 2 5 2" xfId="1292" xr:uid="{00000000-0005-0000-0000-00000C050000}"/>
    <cellStyle name="Currency 2 13 2 5 2 2" xfId="1293" xr:uid="{00000000-0005-0000-0000-00000D050000}"/>
    <cellStyle name="Currency 2 13 2 5 3" xfId="1294" xr:uid="{00000000-0005-0000-0000-00000E050000}"/>
    <cellStyle name="Currency 2 13 2 6" xfId="1295" xr:uid="{00000000-0005-0000-0000-00000F050000}"/>
    <cellStyle name="Currency 2 13 2 6 2" xfId="1296" xr:uid="{00000000-0005-0000-0000-000010050000}"/>
    <cellStyle name="Currency 2 13 2 6 2 2" xfId="1297" xr:uid="{00000000-0005-0000-0000-000011050000}"/>
    <cellStyle name="Currency 2 13 2 6 3" xfId="1298" xr:uid="{00000000-0005-0000-0000-000012050000}"/>
    <cellStyle name="Currency 2 13 2 7" xfId="1299" xr:uid="{00000000-0005-0000-0000-000013050000}"/>
    <cellStyle name="Currency 2 13 2 7 2" xfId="1300" xr:uid="{00000000-0005-0000-0000-000014050000}"/>
    <cellStyle name="Currency 2 13 2 8" xfId="1301" xr:uid="{00000000-0005-0000-0000-000015050000}"/>
    <cellStyle name="Currency 2 13 2 8 2" xfId="1302" xr:uid="{00000000-0005-0000-0000-000016050000}"/>
    <cellStyle name="Currency 2 13 2 9" xfId="1303" xr:uid="{00000000-0005-0000-0000-000017050000}"/>
    <cellStyle name="Currency 2 13 3" xfId="1304" xr:uid="{00000000-0005-0000-0000-000018050000}"/>
    <cellStyle name="Currency 2 13 4" xfId="1305" xr:uid="{00000000-0005-0000-0000-000019050000}"/>
    <cellStyle name="Currency 2 13 4 2" xfId="1306" xr:uid="{00000000-0005-0000-0000-00001A050000}"/>
    <cellStyle name="Currency 2 13 4 2 2" xfId="1307" xr:uid="{00000000-0005-0000-0000-00001B050000}"/>
    <cellStyle name="Currency 2 13 4 3" xfId="1308" xr:uid="{00000000-0005-0000-0000-00001C050000}"/>
    <cellStyle name="Currency 2 13 5" xfId="1309" xr:uid="{00000000-0005-0000-0000-00001D050000}"/>
    <cellStyle name="Currency 2 13 5 2" xfId="1310" xr:uid="{00000000-0005-0000-0000-00001E050000}"/>
    <cellStyle name="Currency 2 13 5 2 2" xfId="1311" xr:uid="{00000000-0005-0000-0000-00001F050000}"/>
    <cellStyle name="Currency 2 13 5 3" xfId="1312" xr:uid="{00000000-0005-0000-0000-000020050000}"/>
    <cellStyle name="Currency 2 14" xfId="1313" xr:uid="{00000000-0005-0000-0000-000021050000}"/>
    <cellStyle name="Currency 2 14 2" xfId="1314" xr:uid="{00000000-0005-0000-0000-000022050000}"/>
    <cellStyle name="Currency 2 14 3" xfId="1315" xr:uid="{00000000-0005-0000-0000-000023050000}"/>
    <cellStyle name="Currency 2 14 3 2" xfId="1316" xr:uid="{00000000-0005-0000-0000-000024050000}"/>
    <cellStyle name="Currency 2 14 3 3" xfId="1317" xr:uid="{00000000-0005-0000-0000-000025050000}"/>
    <cellStyle name="Currency 2 14 4" xfId="1318" xr:uid="{00000000-0005-0000-0000-000026050000}"/>
    <cellStyle name="Currency 2 14 4 2" xfId="1319" xr:uid="{00000000-0005-0000-0000-000027050000}"/>
    <cellStyle name="Currency 2 14 4 2 2" xfId="1320" xr:uid="{00000000-0005-0000-0000-000028050000}"/>
    <cellStyle name="Currency 2 14 4 3" xfId="1321" xr:uid="{00000000-0005-0000-0000-000029050000}"/>
    <cellStyle name="Currency 2 14 5" xfId="1322" xr:uid="{00000000-0005-0000-0000-00002A050000}"/>
    <cellStyle name="Currency 2 14 5 2" xfId="1323" xr:uid="{00000000-0005-0000-0000-00002B050000}"/>
    <cellStyle name="Currency 2 14 5 2 2" xfId="1324" xr:uid="{00000000-0005-0000-0000-00002C050000}"/>
    <cellStyle name="Currency 2 14 5 3" xfId="1325" xr:uid="{00000000-0005-0000-0000-00002D050000}"/>
    <cellStyle name="Currency 2 14 6" xfId="1326" xr:uid="{00000000-0005-0000-0000-00002E050000}"/>
    <cellStyle name="Currency 2 14 6 2" xfId="1327" xr:uid="{00000000-0005-0000-0000-00002F050000}"/>
    <cellStyle name="Currency 2 14 6 2 2" xfId="1328" xr:uid="{00000000-0005-0000-0000-000030050000}"/>
    <cellStyle name="Currency 2 14 6 3" xfId="1329" xr:uid="{00000000-0005-0000-0000-000031050000}"/>
    <cellStyle name="Currency 2 14 7" xfId="1330" xr:uid="{00000000-0005-0000-0000-000032050000}"/>
    <cellStyle name="Currency 2 14 7 2" xfId="1331" xr:uid="{00000000-0005-0000-0000-000033050000}"/>
    <cellStyle name="Currency 2 14 8" xfId="1332" xr:uid="{00000000-0005-0000-0000-000034050000}"/>
    <cellStyle name="Currency 2 14 8 2" xfId="1333" xr:uid="{00000000-0005-0000-0000-000035050000}"/>
    <cellStyle name="Currency 2 14 9" xfId="1334" xr:uid="{00000000-0005-0000-0000-000036050000}"/>
    <cellStyle name="Currency 2 15" xfId="1335" xr:uid="{00000000-0005-0000-0000-000037050000}"/>
    <cellStyle name="Currency 2 15 2" xfId="1336" xr:uid="{00000000-0005-0000-0000-000038050000}"/>
    <cellStyle name="Currency 2 15 3" xfId="1337" xr:uid="{00000000-0005-0000-0000-000039050000}"/>
    <cellStyle name="Currency 2 16" xfId="1338" xr:uid="{00000000-0005-0000-0000-00003A050000}"/>
    <cellStyle name="Currency 2 17" xfId="1339" xr:uid="{00000000-0005-0000-0000-00003B050000}"/>
    <cellStyle name="Currency 2 17 2" xfId="1340" xr:uid="{00000000-0005-0000-0000-00003C050000}"/>
    <cellStyle name="Currency 2 17 3" xfId="1341" xr:uid="{00000000-0005-0000-0000-00003D050000}"/>
    <cellStyle name="Currency 2 18" xfId="1342" xr:uid="{00000000-0005-0000-0000-00003E050000}"/>
    <cellStyle name="Currency 2 18 2" xfId="1343" xr:uid="{00000000-0005-0000-0000-00003F050000}"/>
    <cellStyle name="Currency 2 18 2 2" xfId="1344" xr:uid="{00000000-0005-0000-0000-000040050000}"/>
    <cellStyle name="Currency 2 18 3" xfId="1345" xr:uid="{00000000-0005-0000-0000-000041050000}"/>
    <cellStyle name="Currency 2 18 4" xfId="1346" xr:uid="{00000000-0005-0000-0000-000042050000}"/>
    <cellStyle name="Currency 2 18 5" xfId="1347" xr:uid="{00000000-0005-0000-0000-000043050000}"/>
    <cellStyle name="Currency 2 19" xfId="1348" xr:uid="{00000000-0005-0000-0000-000044050000}"/>
    <cellStyle name="Currency 2 19 2" xfId="1349" xr:uid="{00000000-0005-0000-0000-000045050000}"/>
    <cellStyle name="Currency 2 19 2 2" xfId="1350" xr:uid="{00000000-0005-0000-0000-000046050000}"/>
    <cellStyle name="Currency 2 19 3" xfId="1351" xr:uid="{00000000-0005-0000-0000-000047050000}"/>
    <cellStyle name="Currency 2 2" xfId="1352" xr:uid="{00000000-0005-0000-0000-000048050000}"/>
    <cellStyle name="Currency 2 2 2" xfId="1353" xr:uid="{00000000-0005-0000-0000-000049050000}"/>
    <cellStyle name="Currency 2 2 2 10" xfId="1354" xr:uid="{00000000-0005-0000-0000-00004A050000}"/>
    <cellStyle name="Currency 2 2 2 10 2" xfId="1355" xr:uid="{00000000-0005-0000-0000-00004B050000}"/>
    <cellStyle name="Currency 2 2 2 10 2 2" xfId="1356" xr:uid="{00000000-0005-0000-0000-00004C050000}"/>
    <cellStyle name="Currency 2 2 2 10 3" xfId="1357" xr:uid="{00000000-0005-0000-0000-00004D050000}"/>
    <cellStyle name="Currency 2 2 2 10 4" xfId="1358" xr:uid="{00000000-0005-0000-0000-00004E050000}"/>
    <cellStyle name="Currency 2 2 2 11" xfId="1359" xr:uid="{00000000-0005-0000-0000-00004F050000}"/>
    <cellStyle name="Currency 2 2 2 11 2" xfId="1360" xr:uid="{00000000-0005-0000-0000-000050050000}"/>
    <cellStyle name="Currency 2 2 2 11 2 2" xfId="1361" xr:uid="{00000000-0005-0000-0000-000051050000}"/>
    <cellStyle name="Currency 2 2 2 11 3" xfId="1362" xr:uid="{00000000-0005-0000-0000-000052050000}"/>
    <cellStyle name="Currency 2 2 2 12" xfId="1363" xr:uid="{00000000-0005-0000-0000-000053050000}"/>
    <cellStyle name="Currency 2 2 2 12 2" xfId="1364" xr:uid="{00000000-0005-0000-0000-000054050000}"/>
    <cellStyle name="Currency 2 2 2 12 2 2" xfId="1365" xr:uid="{00000000-0005-0000-0000-000055050000}"/>
    <cellStyle name="Currency 2 2 2 12 3" xfId="1366" xr:uid="{00000000-0005-0000-0000-000056050000}"/>
    <cellStyle name="Currency 2 2 2 13" xfId="1367" xr:uid="{00000000-0005-0000-0000-000057050000}"/>
    <cellStyle name="Currency 2 2 2 13 2" xfId="1368" xr:uid="{00000000-0005-0000-0000-000058050000}"/>
    <cellStyle name="Currency 2 2 2 14" xfId="1369" xr:uid="{00000000-0005-0000-0000-000059050000}"/>
    <cellStyle name="Currency 2 2 2 14 2" xfId="1370" xr:uid="{00000000-0005-0000-0000-00005A050000}"/>
    <cellStyle name="Currency 2 2 2 15" xfId="1371" xr:uid="{00000000-0005-0000-0000-00005B050000}"/>
    <cellStyle name="Currency 2 2 2 16" xfId="1372" xr:uid="{00000000-0005-0000-0000-00005C050000}"/>
    <cellStyle name="Currency 2 2 2 17" xfId="1373" xr:uid="{00000000-0005-0000-0000-00005D050000}"/>
    <cellStyle name="Currency 2 2 2 2" xfId="1374" xr:uid="{00000000-0005-0000-0000-00005E050000}"/>
    <cellStyle name="Currency 2 2 2 2 10" xfId="1375" xr:uid="{00000000-0005-0000-0000-00005F050000}"/>
    <cellStyle name="Currency 2 2 2 2 10 2" xfId="1376" xr:uid="{00000000-0005-0000-0000-000060050000}"/>
    <cellStyle name="Currency 2 2 2 2 10 2 2" xfId="1377" xr:uid="{00000000-0005-0000-0000-000061050000}"/>
    <cellStyle name="Currency 2 2 2 2 10 3" xfId="1378" xr:uid="{00000000-0005-0000-0000-000062050000}"/>
    <cellStyle name="Currency 2 2 2 2 11" xfId="1379" xr:uid="{00000000-0005-0000-0000-000063050000}"/>
    <cellStyle name="Currency 2 2 2 2 11 2" xfId="1380" xr:uid="{00000000-0005-0000-0000-000064050000}"/>
    <cellStyle name="Currency 2 2 2 2 12" xfId="1381" xr:uid="{00000000-0005-0000-0000-000065050000}"/>
    <cellStyle name="Currency 2 2 2 2 12 2" xfId="1382" xr:uid="{00000000-0005-0000-0000-000066050000}"/>
    <cellStyle name="Currency 2 2 2 2 13" xfId="1383" xr:uid="{00000000-0005-0000-0000-000067050000}"/>
    <cellStyle name="Currency 2 2 2 2 14" xfId="1384" xr:uid="{00000000-0005-0000-0000-000068050000}"/>
    <cellStyle name="Currency 2 2 2 2 15" xfId="1385" xr:uid="{00000000-0005-0000-0000-000069050000}"/>
    <cellStyle name="Currency 2 2 2 2 2" xfId="1386" xr:uid="{00000000-0005-0000-0000-00006A050000}"/>
    <cellStyle name="Currency 2 2 2 2 2 2" xfId="1387" xr:uid="{00000000-0005-0000-0000-00006B050000}"/>
    <cellStyle name="Currency 2 2 2 2 2 2 2" xfId="1388" xr:uid="{00000000-0005-0000-0000-00006C050000}"/>
    <cellStyle name="Currency 2 2 2 2 2 2 3" xfId="1389" xr:uid="{00000000-0005-0000-0000-00006D050000}"/>
    <cellStyle name="Currency 2 2 2 2 2 2 3 2" xfId="1390" xr:uid="{00000000-0005-0000-0000-00006E050000}"/>
    <cellStyle name="Currency 2 2 2 2 2 2 3 3" xfId="1391" xr:uid="{00000000-0005-0000-0000-00006F050000}"/>
    <cellStyle name="Currency 2 2 2 2 2 2 4" xfId="1392" xr:uid="{00000000-0005-0000-0000-000070050000}"/>
    <cellStyle name="Currency 2 2 2 2 2 2 4 2" xfId="1393" xr:uid="{00000000-0005-0000-0000-000071050000}"/>
    <cellStyle name="Currency 2 2 2 2 2 2 4 2 2" xfId="1394" xr:uid="{00000000-0005-0000-0000-000072050000}"/>
    <cellStyle name="Currency 2 2 2 2 2 2 4 3" xfId="1395" xr:uid="{00000000-0005-0000-0000-000073050000}"/>
    <cellStyle name="Currency 2 2 2 2 2 2 5" xfId="1396" xr:uid="{00000000-0005-0000-0000-000074050000}"/>
    <cellStyle name="Currency 2 2 2 2 2 2 5 2" xfId="1397" xr:uid="{00000000-0005-0000-0000-000075050000}"/>
    <cellStyle name="Currency 2 2 2 2 2 2 5 2 2" xfId="1398" xr:uid="{00000000-0005-0000-0000-000076050000}"/>
    <cellStyle name="Currency 2 2 2 2 2 2 5 3" xfId="1399" xr:uid="{00000000-0005-0000-0000-000077050000}"/>
    <cellStyle name="Currency 2 2 2 2 2 2 6" xfId="1400" xr:uid="{00000000-0005-0000-0000-000078050000}"/>
    <cellStyle name="Currency 2 2 2 2 2 2 6 2" xfId="1401" xr:uid="{00000000-0005-0000-0000-000079050000}"/>
    <cellStyle name="Currency 2 2 2 2 2 2 6 2 2" xfId="1402" xr:uid="{00000000-0005-0000-0000-00007A050000}"/>
    <cellStyle name="Currency 2 2 2 2 2 2 6 3" xfId="1403" xr:uid="{00000000-0005-0000-0000-00007B050000}"/>
    <cellStyle name="Currency 2 2 2 2 2 2 7" xfId="1404" xr:uid="{00000000-0005-0000-0000-00007C050000}"/>
    <cellStyle name="Currency 2 2 2 2 2 2 7 2" xfId="1405" xr:uid="{00000000-0005-0000-0000-00007D050000}"/>
    <cellStyle name="Currency 2 2 2 2 2 2 8" xfId="1406" xr:uid="{00000000-0005-0000-0000-00007E050000}"/>
    <cellStyle name="Currency 2 2 2 2 2 2 8 2" xfId="1407" xr:uid="{00000000-0005-0000-0000-00007F050000}"/>
    <cellStyle name="Currency 2 2 2 2 2 2 9" xfId="1408" xr:uid="{00000000-0005-0000-0000-000080050000}"/>
    <cellStyle name="Currency 2 2 2 2 2 3" xfId="1409" xr:uid="{00000000-0005-0000-0000-000081050000}"/>
    <cellStyle name="Currency 2 2 2 2 2 3 2" xfId="1410" xr:uid="{00000000-0005-0000-0000-000082050000}"/>
    <cellStyle name="Currency 2 2 2 2 2 3 3" xfId="1411" xr:uid="{00000000-0005-0000-0000-000083050000}"/>
    <cellStyle name="Currency 2 2 2 2 2 3 3 2" xfId="1412" xr:uid="{00000000-0005-0000-0000-000084050000}"/>
    <cellStyle name="Currency 2 2 2 2 2 3 3 3" xfId="1413" xr:uid="{00000000-0005-0000-0000-000085050000}"/>
    <cellStyle name="Currency 2 2 2 2 2 3 4" xfId="1414" xr:uid="{00000000-0005-0000-0000-000086050000}"/>
    <cellStyle name="Currency 2 2 2 2 2 3 4 2" xfId="1415" xr:uid="{00000000-0005-0000-0000-000087050000}"/>
    <cellStyle name="Currency 2 2 2 2 2 3 4 2 2" xfId="1416" xr:uid="{00000000-0005-0000-0000-000088050000}"/>
    <cellStyle name="Currency 2 2 2 2 2 3 4 3" xfId="1417" xr:uid="{00000000-0005-0000-0000-000089050000}"/>
    <cellStyle name="Currency 2 2 2 2 2 3 5" xfId="1418" xr:uid="{00000000-0005-0000-0000-00008A050000}"/>
    <cellStyle name="Currency 2 2 2 2 2 3 5 2" xfId="1419" xr:uid="{00000000-0005-0000-0000-00008B050000}"/>
    <cellStyle name="Currency 2 2 2 2 2 3 5 2 2" xfId="1420" xr:uid="{00000000-0005-0000-0000-00008C050000}"/>
    <cellStyle name="Currency 2 2 2 2 2 3 5 3" xfId="1421" xr:uid="{00000000-0005-0000-0000-00008D050000}"/>
    <cellStyle name="Currency 2 2 2 2 2 3 6" xfId="1422" xr:uid="{00000000-0005-0000-0000-00008E050000}"/>
    <cellStyle name="Currency 2 2 2 2 2 3 6 2" xfId="1423" xr:uid="{00000000-0005-0000-0000-00008F050000}"/>
    <cellStyle name="Currency 2 2 2 2 2 3 6 2 2" xfId="1424" xr:uid="{00000000-0005-0000-0000-000090050000}"/>
    <cellStyle name="Currency 2 2 2 2 2 3 6 3" xfId="1425" xr:uid="{00000000-0005-0000-0000-000091050000}"/>
    <cellStyle name="Currency 2 2 2 2 2 3 7" xfId="1426" xr:uid="{00000000-0005-0000-0000-000092050000}"/>
    <cellStyle name="Currency 2 2 2 2 2 3 7 2" xfId="1427" xr:uid="{00000000-0005-0000-0000-000093050000}"/>
    <cellStyle name="Currency 2 2 2 2 2 3 8" xfId="1428" xr:uid="{00000000-0005-0000-0000-000094050000}"/>
    <cellStyle name="Currency 2 2 2 2 2 3 8 2" xfId="1429" xr:uid="{00000000-0005-0000-0000-000095050000}"/>
    <cellStyle name="Currency 2 2 2 2 2 3 9" xfId="1430" xr:uid="{00000000-0005-0000-0000-000096050000}"/>
    <cellStyle name="Currency 2 2 2 2 2 4" xfId="1431" xr:uid="{00000000-0005-0000-0000-000097050000}"/>
    <cellStyle name="Currency 2 2 2 2 2 4 2" xfId="1432" xr:uid="{00000000-0005-0000-0000-000098050000}"/>
    <cellStyle name="Currency 2 2 2 2 2 4 3" xfId="1433" xr:uid="{00000000-0005-0000-0000-000099050000}"/>
    <cellStyle name="Currency 2 2 2 2 2 4 3 2" xfId="1434" xr:uid="{00000000-0005-0000-0000-00009A050000}"/>
    <cellStyle name="Currency 2 2 2 2 2 4 3 2 2" xfId="1435" xr:uid="{00000000-0005-0000-0000-00009B050000}"/>
    <cellStyle name="Currency 2 2 2 2 2 4 3 3" xfId="1436" xr:uid="{00000000-0005-0000-0000-00009C050000}"/>
    <cellStyle name="Currency 2 2 2 2 2 4 4" xfId="1437" xr:uid="{00000000-0005-0000-0000-00009D050000}"/>
    <cellStyle name="Currency 2 2 2 2 2 4 4 2" xfId="1438" xr:uid="{00000000-0005-0000-0000-00009E050000}"/>
    <cellStyle name="Currency 2 2 2 2 2 4 4 2 2" xfId="1439" xr:uid="{00000000-0005-0000-0000-00009F050000}"/>
    <cellStyle name="Currency 2 2 2 2 2 4 4 3" xfId="1440" xr:uid="{00000000-0005-0000-0000-0000A0050000}"/>
    <cellStyle name="Currency 2 2 2 2 2 4 5" xfId="1441" xr:uid="{00000000-0005-0000-0000-0000A1050000}"/>
    <cellStyle name="Currency 2 2 2 2 2 4 5 2" xfId="1442" xr:uid="{00000000-0005-0000-0000-0000A2050000}"/>
    <cellStyle name="Currency 2 2 2 2 2 4 5 2 2" xfId="1443" xr:uid="{00000000-0005-0000-0000-0000A3050000}"/>
    <cellStyle name="Currency 2 2 2 2 2 4 5 3" xfId="1444" xr:uid="{00000000-0005-0000-0000-0000A4050000}"/>
    <cellStyle name="Currency 2 2 2 2 2 4 6" xfId="1445" xr:uid="{00000000-0005-0000-0000-0000A5050000}"/>
    <cellStyle name="Currency 2 2 2 2 2 4 6 2" xfId="1446" xr:uid="{00000000-0005-0000-0000-0000A6050000}"/>
    <cellStyle name="Currency 2 2 2 2 2 4 7" xfId="1447" xr:uid="{00000000-0005-0000-0000-0000A7050000}"/>
    <cellStyle name="Currency 2 2 2 2 2 4 7 2" xfId="1448" xr:uid="{00000000-0005-0000-0000-0000A8050000}"/>
    <cellStyle name="Currency 2 2 2 2 2 4 8" xfId="1449" xr:uid="{00000000-0005-0000-0000-0000A9050000}"/>
    <cellStyle name="Currency 2 2 2 2 2 4 9" xfId="1450" xr:uid="{00000000-0005-0000-0000-0000AA050000}"/>
    <cellStyle name="Currency 2 2 2 2 2 5" xfId="1451" xr:uid="{00000000-0005-0000-0000-0000AB050000}"/>
    <cellStyle name="Currency 2 2 2 2 2 5 2" xfId="1452" xr:uid="{00000000-0005-0000-0000-0000AC050000}"/>
    <cellStyle name="Currency 2 2 2 2 2 5 3" xfId="1453" xr:uid="{00000000-0005-0000-0000-0000AD050000}"/>
    <cellStyle name="Currency 2 2 2 2 2 6" xfId="1454" xr:uid="{00000000-0005-0000-0000-0000AE050000}"/>
    <cellStyle name="Currency 2 2 2 2 2 6 2" xfId="1455" xr:uid="{00000000-0005-0000-0000-0000AF050000}"/>
    <cellStyle name="Currency 2 2 2 2 2 6 2 2" xfId="1456" xr:uid="{00000000-0005-0000-0000-0000B0050000}"/>
    <cellStyle name="Currency 2 2 2 2 2 6 2 2 2" xfId="1457" xr:uid="{00000000-0005-0000-0000-0000B1050000}"/>
    <cellStyle name="Currency 2 2 2 2 2 6 2 3" xfId="1458" xr:uid="{00000000-0005-0000-0000-0000B2050000}"/>
    <cellStyle name="Currency 2 2 2 2 2 6 3" xfId="1459" xr:uid="{00000000-0005-0000-0000-0000B3050000}"/>
    <cellStyle name="Currency 2 2 2 2 2 6 3 2" xfId="1460" xr:uid="{00000000-0005-0000-0000-0000B4050000}"/>
    <cellStyle name="Currency 2 2 2 2 2 6 3 2 2" xfId="1461" xr:uid="{00000000-0005-0000-0000-0000B5050000}"/>
    <cellStyle name="Currency 2 2 2 2 2 6 3 3" xfId="1462" xr:uid="{00000000-0005-0000-0000-0000B6050000}"/>
    <cellStyle name="Currency 2 2 2 2 2 6 4" xfId="1463" xr:uid="{00000000-0005-0000-0000-0000B7050000}"/>
    <cellStyle name="Currency 2 2 2 2 2 6 4 2" xfId="1464" xr:uid="{00000000-0005-0000-0000-0000B8050000}"/>
    <cellStyle name="Currency 2 2 2 2 2 6 4 2 2" xfId="1465" xr:uid="{00000000-0005-0000-0000-0000B9050000}"/>
    <cellStyle name="Currency 2 2 2 2 2 6 4 3" xfId="1466" xr:uid="{00000000-0005-0000-0000-0000BA050000}"/>
    <cellStyle name="Currency 2 2 2 2 2 6 5" xfId="1467" xr:uid="{00000000-0005-0000-0000-0000BB050000}"/>
    <cellStyle name="Currency 2 2 2 2 2 6 5 2" xfId="1468" xr:uid="{00000000-0005-0000-0000-0000BC050000}"/>
    <cellStyle name="Currency 2 2 2 2 2 6 6" xfId="1469" xr:uid="{00000000-0005-0000-0000-0000BD050000}"/>
    <cellStyle name="Currency 2 2 2 2 2 6 6 2" xfId="1470" xr:uid="{00000000-0005-0000-0000-0000BE050000}"/>
    <cellStyle name="Currency 2 2 2 2 2 6 7" xfId="1471" xr:uid="{00000000-0005-0000-0000-0000BF050000}"/>
    <cellStyle name="Currency 2 2 2 2 2 7" xfId="1472" xr:uid="{00000000-0005-0000-0000-0000C0050000}"/>
    <cellStyle name="Currency 2 2 2 2 2 7 2" xfId="1473" xr:uid="{00000000-0005-0000-0000-0000C1050000}"/>
    <cellStyle name="Currency 2 2 2 2 2 7 2 2" xfId="1474" xr:uid="{00000000-0005-0000-0000-0000C2050000}"/>
    <cellStyle name="Currency 2 2 2 2 2 7 3" xfId="1475" xr:uid="{00000000-0005-0000-0000-0000C3050000}"/>
    <cellStyle name="Currency 2 2 2 2 2 8" xfId="1476" xr:uid="{00000000-0005-0000-0000-0000C4050000}"/>
    <cellStyle name="Currency 2 2 2 2 2 8 2" xfId="1477" xr:uid="{00000000-0005-0000-0000-0000C5050000}"/>
    <cellStyle name="Currency 2 2 2 2 2 8 2 2" xfId="1478" xr:uid="{00000000-0005-0000-0000-0000C6050000}"/>
    <cellStyle name="Currency 2 2 2 2 2 8 3" xfId="1479" xr:uid="{00000000-0005-0000-0000-0000C7050000}"/>
    <cellStyle name="Currency 2 2 2 2 3" xfId="1480" xr:uid="{00000000-0005-0000-0000-0000C8050000}"/>
    <cellStyle name="Currency 2 2 2 2 3 10" xfId="1481" xr:uid="{00000000-0005-0000-0000-0000C9050000}"/>
    <cellStyle name="Currency 2 2 2 2 3 2" xfId="1482" xr:uid="{00000000-0005-0000-0000-0000CA050000}"/>
    <cellStyle name="Currency 2 2 2 2 3 2 2" xfId="1483" xr:uid="{00000000-0005-0000-0000-0000CB050000}"/>
    <cellStyle name="Currency 2 2 2 2 3 2 3" xfId="1484" xr:uid="{00000000-0005-0000-0000-0000CC050000}"/>
    <cellStyle name="Currency 2 2 2 2 3 2 3 2" xfId="1485" xr:uid="{00000000-0005-0000-0000-0000CD050000}"/>
    <cellStyle name="Currency 2 2 2 2 3 2 3 3" xfId="1486" xr:uid="{00000000-0005-0000-0000-0000CE050000}"/>
    <cellStyle name="Currency 2 2 2 2 3 2 4" xfId="1487" xr:uid="{00000000-0005-0000-0000-0000CF050000}"/>
    <cellStyle name="Currency 2 2 2 2 3 2 4 2" xfId="1488" xr:uid="{00000000-0005-0000-0000-0000D0050000}"/>
    <cellStyle name="Currency 2 2 2 2 3 2 4 2 2" xfId="1489" xr:uid="{00000000-0005-0000-0000-0000D1050000}"/>
    <cellStyle name="Currency 2 2 2 2 3 2 4 3" xfId="1490" xr:uid="{00000000-0005-0000-0000-0000D2050000}"/>
    <cellStyle name="Currency 2 2 2 2 3 2 5" xfId="1491" xr:uid="{00000000-0005-0000-0000-0000D3050000}"/>
    <cellStyle name="Currency 2 2 2 2 3 2 5 2" xfId="1492" xr:uid="{00000000-0005-0000-0000-0000D4050000}"/>
    <cellStyle name="Currency 2 2 2 2 3 2 5 2 2" xfId="1493" xr:uid="{00000000-0005-0000-0000-0000D5050000}"/>
    <cellStyle name="Currency 2 2 2 2 3 2 5 3" xfId="1494" xr:uid="{00000000-0005-0000-0000-0000D6050000}"/>
    <cellStyle name="Currency 2 2 2 2 3 2 6" xfId="1495" xr:uid="{00000000-0005-0000-0000-0000D7050000}"/>
    <cellStyle name="Currency 2 2 2 2 3 2 6 2" xfId="1496" xr:uid="{00000000-0005-0000-0000-0000D8050000}"/>
    <cellStyle name="Currency 2 2 2 2 3 2 6 2 2" xfId="1497" xr:uid="{00000000-0005-0000-0000-0000D9050000}"/>
    <cellStyle name="Currency 2 2 2 2 3 2 6 3" xfId="1498" xr:uid="{00000000-0005-0000-0000-0000DA050000}"/>
    <cellStyle name="Currency 2 2 2 2 3 2 7" xfId="1499" xr:uid="{00000000-0005-0000-0000-0000DB050000}"/>
    <cellStyle name="Currency 2 2 2 2 3 2 7 2" xfId="1500" xr:uid="{00000000-0005-0000-0000-0000DC050000}"/>
    <cellStyle name="Currency 2 2 2 2 3 2 8" xfId="1501" xr:uid="{00000000-0005-0000-0000-0000DD050000}"/>
    <cellStyle name="Currency 2 2 2 2 3 2 8 2" xfId="1502" xr:uid="{00000000-0005-0000-0000-0000DE050000}"/>
    <cellStyle name="Currency 2 2 2 2 3 2 9" xfId="1503" xr:uid="{00000000-0005-0000-0000-0000DF050000}"/>
    <cellStyle name="Currency 2 2 2 2 3 3" xfId="1504" xr:uid="{00000000-0005-0000-0000-0000E0050000}"/>
    <cellStyle name="Currency 2 2 2 2 3 4" xfId="1505" xr:uid="{00000000-0005-0000-0000-0000E1050000}"/>
    <cellStyle name="Currency 2 2 2 2 3 4 2" xfId="1506" xr:uid="{00000000-0005-0000-0000-0000E2050000}"/>
    <cellStyle name="Currency 2 2 2 2 3 4 3" xfId="1507" xr:uid="{00000000-0005-0000-0000-0000E3050000}"/>
    <cellStyle name="Currency 2 2 2 2 3 5" xfId="1508" xr:uid="{00000000-0005-0000-0000-0000E4050000}"/>
    <cellStyle name="Currency 2 2 2 2 3 5 2" xfId="1509" xr:uid="{00000000-0005-0000-0000-0000E5050000}"/>
    <cellStyle name="Currency 2 2 2 2 3 5 2 2" xfId="1510" xr:uid="{00000000-0005-0000-0000-0000E6050000}"/>
    <cellStyle name="Currency 2 2 2 2 3 5 3" xfId="1511" xr:uid="{00000000-0005-0000-0000-0000E7050000}"/>
    <cellStyle name="Currency 2 2 2 2 3 6" xfId="1512" xr:uid="{00000000-0005-0000-0000-0000E8050000}"/>
    <cellStyle name="Currency 2 2 2 2 3 6 2" xfId="1513" xr:uid="{00000000-0005-0000-0000-0000E9050000}"/>
    <cellStyle name="Currency 2 2 2 2 3 6 2 2" xfId="1514" xr:uid="{00000000-0005-0000-0000-0000EA050000}"/>
    <cellStyle name="Currency 2 2 2 2 3 6 3" xfId="1515" xr:uid="{00000000-0005-0000-0000-0000EB050000}"/>
    <cellStyle name="Currency 2 2 2 2 3 7" xfId="1516" xr:uid="{00000000-0005-0000-0000-0000EC050000}"/>
    <cellStyle name="Currency 2 2 2 2 3 7 2" xfId="1517" xr:uid="{00000000-0005-0000-0000-0000ED050000}"/>
    <cellStyle name="Currency 2 2 2 2 3 7 2 2" xfId="1518" xr:uid="{00000000-0005-0000-0000-0000EE050000}"/>
    <cellStyle name="Currency 2 2 2 2 3 7 3" xfId="1519" xr:uid="{00000000-0005-0000-0000-0000EF050000}"/>
    <cellStyle name="Currency 2 2 2 2 3 8" xfId="1520" xr:uid="{00000000-0005-0000-0000-0000F0050000}"/>
    <cellStyle name="Currency 2 2 2 2 3 8 2" xfId="1521" xr:uid="{00000000-0005-0000-0000-0000F1050000}"/>
    <cellStyle name="Currency 2 2 2 2 3 9" xfId="1522" xr:uid="{00000000-0005-0000-0000-0000F2050000}"/>
    <cellStyle name="Currency 2 2 2 2 3 9 2" xfId="1523" xr:uid="{00000000-0005-0000-0000-0000F3050000}"/>
    <cellStyle name="Currency 2 2 2 2 4" xfId="1524" xr:uid="{00000000-0005-0000-0000-0000F4050000}"/>
    <cellStyle name="Currency 2 2 2 2 4 2" xfId="1525" xr:uid="{00000000-0005-0000-0000-0000F5050000}"/>
    <cellStyle name="Currency 2 2 2 2 4 2 10" xfId="1526" xr:uid="{00000000-0005-0000-0000-0000F6050000}"/>
    <cellStyle name="Currency 2 2 2 2 4 2 2" xfId="1527" xr:uid="{00000000-0005-0000-0000-0000F7050000}"/>
    <cellStyle name="Currency 2 2 2 2 4 2 3" xfId="1528" xr:uid="{00000000-0005-0000-0000-0000F8050000}"/>
    <cellStyle name="Currency 2 2 2 2 4 2 4" xfId="1529" xr:uid="{00000000-0005-0000-0000-0000F9050000}"/>
    <cellStyle name="Currency 2 2 2 2 4 2 4 2" xfId="1530" xr:uid="{00000000-0005-0000-0000-0000FA050000}"/>
    <cellStyle name="Currency 2 2 2 2 4 2 4 2 2" xfId="1531" xr:uid="{00000000-0005-0000-0000-0000FB050000}"/>
    <cellStyle name="Currency 2 2 2 2 4 2 4 3" xfId="1532" xr:uid="{00000000-0005-0000-0000-0000FC050000}"/>
    <cellStyle name="Currency 2 2 2 2 4 2 5" xfId="1533" xr:uid="{00000000-0005-0000-0000-0000FD050000}"/>
    <cellStyle name="Currency 2 2 2 2 4 2 5 2" xfId="1534" xr:uid="{00000000-0005-0000-0000-0000FE050000}"/>
    <cellStyle name="Currency 2 2 2 2 4 2 5 2 2" xfId="1535" xr:uid="{00000000-0005-0000-0000-0000FF050000}"/>
    <cellStyle name="Currency 2 2 2 2 4 2 5 3" xfId="1536" xr:uid="{00000000-0005-0000-0000-000000060000}"/>
    <cellStyle name="Currency 2 2 2 2 4 2 6" xfId="1537" xr:uid="{00000000-0005-0000-0000-000001060000}"/>
    <cellStyle name="Currency 2 2 2 2 4 2 6 2" xfId="1538" xr:uid="{00000000-0005-0000-0000-000002060000}"/>
    <cellStyle name="Currency 2 2 2 2 4 2 6 2 2" xfId="1539" xr:uid="{00000000-0005-0000-0000-000003060000}"/>
    <cellStyle name="Currency 2 2 2 2 4 2 6 3" xfId="1540" xr:uid="{00000000-0005-0000-0000-000004060000}"/>
    <cellStyle name="Currency 2 2 2 2 4 2 7" xfId="1541" xr:uid="{00000000-0005-0000-0000-000005060000}"/>
    <cellStyle name="Currency 2 2 2 2 4 2 7 2" xfId="1542" xr:uid="{00000000-0005-0000-0000-000006060000}"/>
    <cellStyle name="Currency 2 2 2 2 4 2 8" xfId="1543" xr:uid="{00000000-0005-0000-0000-000007060000}"/>
    <cellStyle name="Currency 2 2 2 2 4 2 8 2" xfId="1544" xr:uid="{00000000-0005-0000-0000-000008060000}"/>
    <cellStyle name="Currency 2 2 2 2 4 2 9" xfId="1545" xr:uid="{00000000-0005-0000-0000-000009060000}"/>
    <cellStyle name="Currency 2 2 2 2 4 3" xfId="1546" xr:uid="{00000000-0005-0000-0000-00000A060000}"/>
    <cellStyle name="Currency 2 2 2 2 4 4" xfId="1547" xr:uid="{00000000-0005-0000-0000-00000B060000}"/>
    <cellStyle name="Currency 2 2 2 2 4 4 2" xfId="1548" xr:uid="{00000000-0005-0000-0000-00000C060000}"/>
    <cellStyle name="Currency 2 2 2 2 4 4 2 2" xfId="1549" xr:uid="{00000000-0005-0000-0000-00000D060000}"/>
    <cellStyle name="Currency 2 2 2 2 4 4 3" xfId="1550" xr:uid="{00000000-0005-0000-0000-00000E060000}"/>
    <cellStyle name="Currency 2 2 2 2 4 5" xfId="1551" xr:uid="{00000000-0005-0000-0000-00000F060000}"/>
    <cellStyle name="Currency 2 2 2 2 4 5 2" xfId="1552" xr:uid="{00000000-0005-0000-0000-000010060000}"/>
    <cellStyle name="Currency 2 2 2 2 4 5 2 2" xfId="1553" xr:uid="{00000000-0005-0000-0000-000011060000}"/>
    <cellStyle name="Currency 2 2 2 2 4 5 3" xfId="1554" xr:uid="{00000000-0005-0000-0000-000012060000}"/>
    <cellStyle name="Currency 2 2 2 2 5" xfId="1555" xr:uid="{00000000-0005-0000-0000-000013060000}"/>
    <cellStyle name="Currency 2 2 2 2 5 2" xfId="1556" xr:uid="{00000000-0005-0000-0000-000014060000}"/>
    <cellStyle name="Currency 2 2 2 2 5 3" xfId="1557" xr:uid="{00000000-0005-0000-0000-000015060000}"/>
    <cellStyle name="Currency 2 2 2 2 5 3 2" xfId="1558" xr:uid="{00000000-0005-0000-0000-000016060000}"/>
    <cellStyle name="Currency 2 2 2 2 5 3 3" xfId="1559" xr:uid="{00000000-0005-0000-0000-000017060000}"/>
    <cellStyle name="Currency 2 2 2 2 5 4" xfId="1560" xr:uid="{00000000-0005-0000-0000-000018060000}"/>
    <cellStyle name="Currency 2 2 2 2 5 4 2" xfId="1561" xr:uid="{00000000-0005-0000-0000-000019060000}"/>
    <cellStyle name="Currency 2 2 2 2 5 4 2 2" xfId="1562" xr:uid="{00000000-0005-0000-0000-00001A060000}"/>
    <cellStyle name="Currency 2 2 2 2 5 4 3" xfId="1563" xr:uid="{00000000-0005-0000-0000-00001B060000}"/>
    <cellStyle name="Currency 2 2 2 2 5 5" xfId="1564" xr:uid="{00000000-0005-0000-0000-00001C060000}"/>
    <cellStyle name="Currency 2 2 2 2 5 5 2" xfId="1565" xr:uid="{00000000-0005-0000-0000-00001D060000}"/>
    <cellStyle name="Currency 2 2 2 2 5 5 2 2" xfId="1566" xr:uid="{00000000-0005-0000-0000-00001E060000}"/>
    <cellStyle name="Currency 2 2 2 2 5 5 3" xfId="1567" xr:uid="{00000000-0005-0000-0000-00001F060000}"/>
    <cellStyle name="Currency 2 2 2 2 5 6" xfId="1568" xr:uid="{00000000-0005-0000-0000-000020060000}"/>
    <cellStyle name="Currency 2 2 2 2 5 6 2" xfId="1569" xr:uid="{00000000-0005-0000-0000-000021060000}"/>
    <cellStyle name="Currency 2 2 2 2 5 6 2 2" xfId="1570" xr:uid="{00000000-0005-0000-0000-000022060000}"/>
    <cellStyle name="Currency 2 2 2 2 5 6 3" xfId="1571" xr:uid="{00000000-0005-0000-0000-000023060000}"/>
    <cellStyle name="Currency 2 2 2 2 5 7" xfId="1572" xr:uid="{00000000-0005-0000-0000-000024060000}"/>
    <cellStyle name="Currency 2 2 2 2 5 7 2" xfId="1573" xr:uid="{00000000-0005-0000-0000-000025060000}"/>
    <cellStyle name="Currency 2 2 2 2 5 8" xfId="1574" xr:uid="{00000000-0005-0000-0000-000026060000}"/>
    <cellStyle name="Currency 2 2 2 2 5 8 2" xfId="1575" xr:uid="{00000000-0005-0000-0000-000027060000}"/>
    <cellStyle name="Currency 2 2 2 2 5 9" xfId="1576" xr:uid="{00000000-0005-0000-0000-000028060000}"/>
    <cellStyle name="Currency 2 2 2 2 6" xfId="1577" xr:uid="{00000000-0005-0000-0000-000029060000}"/>
    <cellStyle name="Currency 2 2 2 2 6 2" xfId="1578" xr:uid="{00000000-0005-0000-0000-00002A060000}"/>
    <cellStyle name="Currency 2 2 2 2 6 3" xfId="1579" xr:uid="{00000000-0005-0000-0000-00002B060000}"/>
    <cellStyle name="Currency 2 2 2 2 7" xfId="1580" xr:uid="{00000000-0005-0000-0000-00002C060000}"/>
    <cellStyle name="Currency 2 2 2 2 8" xfId="1581" xr:uid="{00000000-0005-0000-0000-00002D060000}"/>
    <cellStyle name="Currency 2 2 2 2 8 2" xfId="1582" xr:uid="{00000000-0005-0000-0000-00002E060000}"/>
    <cellStyle name="Currency 2 2 2 2 8 2 2" xfId="1583" xr:uid="{00000000-0005-0000-0000-00002F060000}"/>
    <cellStyle name="Currency 2 2 2 2 8 3" xfId="1584" xr:uid="{00000000-0005-0000-0000-000030060000}"/>
    <cellStyle name="Currency 2 2 2 2 8 4" xfId="1585" xr:uid="{00000000-0005-0000-0000-000031060000}"/>
    <cellStyle name="Currency 2 2 2 2 9" xfId="1586" xr:uid="{00000000-0005-0000-0000-000032060000}"/>
    <cellStyle name="Currency 2 2 2 2 9 2" xfId="1587" xr:uid="{00000000-0005-0000-0000-000033060000}"/>
    <cellStyle name="Currency 2 2 2 2 9 2 2" xfId="1588" xr:uid="{00000000-0005-0000-0000-000034060000}"/>
    <cellStyle name="Currency 2 2 2 2 9 3" xfId="1589" xr:uid="{00000000-0005-0000-0000-000035060000}"/>
    <cellStyle name="Currency 2 2 2 3" xfId="1590" xr:uid="{00000000-0005-0000-0000-000036060000}"/>
    <cellStyle name="Currency 2 2 2 3 10" xfId="1591" xr:uid="{00000000-0005-0000-0000-000037060000}"/>
    <cellStyle name="Currency 2 2 2 3 10 2" xfId="1592" xr:uid="{00000000-0005-0000-0000-000038060000}"/>
    <cellStyle name="Currency 2 2 2 3 10 2 2" xfId="1593" xr:uid="{00000000-0005-0000-0000-000039060000}"/>
    <cellStyle name="Currency 2 2 2 3 10 3" xfId="1594" xr:uid="{00000000-0005-0000-0000-00003A060000}"/>
    <cellStyle name="Currency 2 2 2 3 11" xfId="1595" xr:uid="{00000000-0005-0000-0000-00003B060000}"/>
    <cellStyle name="Currency 2 2 2 3 11 2" xfId="1596" xr:uid="{00000000-0005-0000-0000-00003C060000}"/>
    <cellStyle name="Currency 2 2 2 3 12" xfId="1597" xr:uid="{00000000-0005-0000-0000-00003D060000}"/>
    <cellStyle name="Currency 2 2 2 3 12 2" xfId="1598" xr:uid="{00000000-0005-0000-0000-00003E060000}"/>
    <cellStyle name="Currency 2 2 2 3 13" xfId="1599" xr:uid="{00000000-0005-0000-0000-00003F060000}"/>
    <cellStyle name="Currency 2 2 2 3 14" xfId="1600" xr:uid="{00000000-0005-0000-0000-000040060000}"/>
    <cellStyle name="Currency 2 2 2 3 15" xfId="1601" xr:uid="{00000000-0005-0000-0000-000041060000}"/>
    <cellStyle name="Currency 2 2 2 3 2" xfId="1602" xr:uid="{00000000-0005-0000-0000-000042060000}"/>
    <cellStyle name="Currency 2 2 2 3 2 2" xfId="1603" xr:uid="{00000000-0005-0000-0000-000043060000}"/>
    <cellStyle name="Currency 2 2 2 3 2 2 2" xfId="1604" xr:uid="{00000000-0005-0000-0000-000044060000}"/>
    <cellStyle name="Currency 2 2 2 3 2 2 3" xfId="1605" xr:uid="{00000000-0005-0000-0000-000045060000}"/>
    <cellStyle name="Currency 2 2 2 3 2 2 3 2" xfId="1606" xr:uid="{00000000-0005-0000-0000-000046060000}"/>
    <cellStyle name="Currency 2 2 2 3 2 2 3 3" xfId="1607" xr:uid="{00000000-0005-0000-0000-000047060000}"/>
    <cellStyle name="Currency 2 2 2 3 2 2 4" xfId="1608" xr:uid="{00000000-0005-0000-0000-000048060000}"/>
    <cellStyle name="Currency 2 2 2 3 2 2 4 2" xfId="1609" xr:uid="{00000000-0005-0000-0000-000049060000}"/>
    <cellStyle name="Currency 2 2 2 3 2 2 4 2 2" xfId="1610" xr:uid="{00000000-0005-0000-0000-00004A060000}"/>
    <cellStyle name="Currency 2 2 2 3 2 2 4 3" xfId="1611" xr:uid="{00000000-0005-0000-0000-00004B060000}"/>
    <cellStyle name="Currency 2 2 2 3 2 2 5" xfId="1612" xr:uid="{00000000-0005-0000-0000-00004C060000}"/>
    <cellStyle name="Currency 2 2 2 3 2 2 5 2" xfId="1613" xr:uid="{00000000-0005-0000-0000-00004D060000}"/>
    <cellStyle name="Currency 2 2 2 3 2 2 5 2 2" xfId="1614" xr:uid="{00000000-0005-0000-0000-00004E060000}"/>
    <cellStyle name="Currency 2 2 2 3 2 2 5 3" xfId="1615" xr:uid="{00000000-0005-0000-0000-00004F060000}"/>
    <cellStyle name="Currency 2 2 2 3 2 2 6" xfId="1616" xr:uid="{00000000-0005-0000-0000-000050060000}"/>
    <cellStyle name="Currency 2 2 2 3 2 2 6 2" xfId="1617" xr:uid="{00000000-0005-0000-0000-000051060000}"/>
    <cellStyle name="Currency 2 2 2 3 2 2 6 2 2" xfId="1618" xr:uid="{00000000-0005-0000-0000-000052060000}"/>
    <cellStyle name="Currency 2 2 2 3 2 2 6 3" xfId="1619" xr:uid="{00000000-0005-0000-0000-000053060000}"/>
    <cellStyle name="Currency 2 2 2 3 2 2 7" xfId="1620" xr:uid="{00000000-0005-0000-0000-000054060000}"/>
    <cellStyle name="Currency 2 2 2 3 2 2 7 2" xfId="1621" xr:uid="{00000000-0005-0000-0000-000055060000}"/>
    <cellStyle name="Currency 2 2 2 3 2 2 8" xfId="1622" xr:uid="{00000000-0005-0000-0000-000056060000}"/>
    <cellStyle name="Currency 2 2 2 3 2 2 8 2" xfId="1623" xr:uid="{00000000-0005-0000-0000-000057060000}"/>
    <cellStyle name="Currency 2 2 2 3 2 2 9" xfId="1624" xr:uid="{00000000-0005-0000-0000-000058060000}"/>
    <cellStyle name="Currency 2 2 2 3 2 3" xfId="1625" xr:uid="{00000000-0005-0000-0000-000059060000}"/>
    <cellStyle name="Currency 2 2 2 3 2 3 2" xfId="1626" xr:uid="{00000000-0005-0000-0000-00005A060000}"/>
    <cellStyle name="Currency 2 2 2 3 2 3 3" xfId="1627" xr:uid="{00000000-0005-0000-0000-00005B060000}"/>
    <cellStyle name="Currency 2 2 2 3 2 3 3 2" xfId="1628" xr:uid="{00000000-0005-0000-0000-00005C060000}"/>
    <cellStyle name="Currency 2 2 2 3 2 3 3 3" xfId="1629" xr:uid="{00000000-0005-0000-0000-00005D060000}"/>
    <cellStyle name="Currency 2 2 2 3 2 3 4" xfId="1630" xr:uid="{00000000-0005-0000-0000-00005E060000}"/>
    <cellStyle name="Currency 2 2 2 3 2 3 4 2" xfId="1631" xr:uid="{00000000-0005-0000-0000-00005F060000}"/>
    <cellStyle name="Currency 2 2 2 3 2 3 4 2 2" xfId="1632" xr:uid="{00000000-0005-0000-0000-000060060000}"/>
    <cellStyle name="Currency 2 2 2 3 2 3 4 3" xfId="1633" xr:uid="{00000000-0005-0000-0000-000061060000}"/>
    <cellStyle name="Currency 2 2 2 3 2 3 5" xfId="1634" xr:uid="{00000000-0005-0000-0000-000062060000}"/>
    <cellStyle name="Currency 2 2 2 3 2 3 5 2" xfId="1635" xr:uid="{00000000-0005-0000-0000-000063060000}"/>
    <cellStyle name="Currency 2 2 2 3 2 3 5 2 2" xfId="1636" xr:uid="{00000000-0005-0000-0000-000064060000}"/>
    <cellStyle name="Currency 2 2 2 3 2 3 5 3" xfId="1637" xr:uid="{00000000-0005-0000-0000-000065060000}"/>
    <cellStyle name="Currency 2 2 2 3 2 3 6" xfId="1638" xr:uid="{00000000-0005-0000-0000-000066060000}"/>
    <cellStyle name="Currency 2 2 2 3 2 3 6 2" xfId="1639" xr:uid="{00000000-0005-0000-0000-000067060000}"/>
    <cellStyle name="Currency 2 2 2 3 2 3 6 2 2" xfId="1640" xr:uid="{00000000-0005-0000-0000-000068060000}"/>
    <cellStyle name="Currency 2 2 2 3 2 3 6 3" xfId="1641" xr:uid="{00000000-0005-0000-0000-000069060000}"/>
    <cellStyle name="Currency 2 2 2 3 2 3 7" xfId="1642" xr:uid="{00000000-0005-0000-0000-00006A060000}"/>
    <cellStyle name="Currency 2 2 2 3 2 3 7 2" xfId="1643" xr:uid="{00000000-0005-0000-0000-00006B060000}"/>
    <cellStyle name="Currency 2 2 2 3 2 3 8" xfId="1644" xr:uid="{00000000-0005-0000-0000-00006C060000}"/>
    <cellStyle name="Currency 2 2 2 3 2 3 8 2" xfId="1645" xr:uid="{00000000-0005-0000-0000-00006D060000}"/>
    <cellStyle name="Currency 2 2 2 3 2 3 9" xfId="1646" xr:uid="{00000000-0005-0000-0000-00006E060000}"/>
    <cellStyle name="Currency 2 2 2 3 2 4" xfId="1647" xr:uid="{00000000-0005-0000-0000-00006F060000}"/>
    <cellStyle name="Currency 2 2 2 3 2 4 2" xfId="1648" xr:uid="{00000000-0005-0000-0000-000070060000}"/>
    <cellStyle name="Currency 2 2 2 3 2 4 3" xfId="1649" xr:uid="{00000000-0005-0000-0000-000071060000}"/>
    <cellStyle name="Currency 2 2 2 3 2 4 3 2" xfId="1650" xr:uid="{00000000-0005-0000-0000-000072060000}"/>
    <cellStyle name="Currency 2 2 2 3 2 4 3 2 2" xfId="1651" xr:uid="{00000000-0005-0000-0000-000073060000}"/>
    <cellStyle name="Currency 2 2 2 3 2 4 3 3" xfId="1652" xr:uid="{00000000-0005-0000-0000-000074060000}"/>
    <cellStyle name="Currency 2 2 2 3 2 4 4" xfId="1653" xr:uid="{00000000-0005-0000-0000-000075060000}"/>
    <cellStyle name="Currency 2 2 2 3 2 4 4 2" xfId="1654" xr:uid="{00000000-0005-0000-0000-000076060000}"/>
    <cellStyle name="Currency 2 2 2 3 2 4 4 2 2" xfId="1655" xr:uid="{00000000-0005-0000-0000-000077060000}"/>
    <cellStyle name="Currency 2 2 2 3 2 4 4 3" xfId="1656" xr:uid="{00000000-0005-0000-0000-000078060000}"/>
    <cellStyle name="Currency 2 2 2 3 2 4 5" xfId="1657" xr:uid="{00000000-0005-0000-0000-000079060000}"/>
    <cellStyle name="Currency 2 2 2 3 2 4 5 2" xfId="1658" xr:uid="{00000000-0005-0000-0000-00007A060000}"/>
    <cellStyle name="Currency 2 2 2 3 2 4 5 2 2" xfId="1659" xr:uid="{00000000-0005-0000-0000-00007B060000}"/>
    <cellStyle name="Currency 2 2 2 3 2 4 5 3" xfId="1660" xr:uid="{00000000-0005-0000-0000-00007C060000}"/>
    <cellStyle name="Currency 2 2 2 3 2 4 6" xfId="1661" xr:uid="{00000000-0005-0000-0000-00007D060000}"/>
    <cellStyle name="Currency 2 2 2 3 2 4 6 2" xfId="1662" xr:uid="{00000000-0005-0000-0000-00007E060000}"/>
    <cellStyle name="Currency 2 2 2 3 2 4 7" xfId="1663" xr:uid="{00000000-0005-0000-0000-00007F060000}"/>
    <cellStyle name="Currency 2 2 2 3 2 4 7 2" xfId="1664" xr:uid="{00000000-0005-0000-0000-000080060000}"/>
    <cellStyle name="Currency 2 2 2 3 2 4 8" xfId="1665" xr:uid="{00000000-0005-0000-0000-000081060000}"/>
    <cellStyle name="Currency 2 2 2 3 2 4 9" xfId="1666" xr:uid="{00000000-0005-0000-0000-000082060000}"/>
    <cellStyle name="Currency 2 2 2 3 2 5" xfId="1667" xr:uid="{00000000-0005-0000-0000-000083060000}"/>
    <cellStyle name="Currency 2 2 2 3 2 5 2" xfId="1668" xr:uid="{00000000-0005-0000-0000-000084060000}"/>
    <cellStyle name="Currency 2 2 2 3 2 5 3" xfId="1669" xr:uid="{00000000-0005-0000-0000-000085060000}"/>
    <cellStyle name="Currency 2 2 2 3 2 6" xfId="1670" xr:uid="{00000000-0005-0000-0000-000086060000}"/>
    <cellStyle name="Currency 2 2 2 3 2 6 2" xfId="1671" xr:uid="{00000000-0005-0000-0000-000087060000}"/>
    <cellStyle name="Currency 2 2 2 3 2 6 2 2" xfId="1672" xr:uid="{00000000-0005-0000-0000-000088060000}"/>
    <cellStyle name="Currency 2 2 2 3 2 6 2 2 2" xfId="1673" xr:uid="{00000000-0005-0000-0000-000089060000}"/>
    <cellStyle name="Currency 2 2 2 3 2 6 2 3" xfId="1674" xr:uid="{00000000-0005-0000-0000-00008A060000}"/>
    <cellStyle name="Currency 2 2 2 3 2 6 3" xfId="1675" xr:uid="{00000000-0005-0000-0000-00008B060000}"/>
    <cellStyle name="Currency 2 2 2 3 2 6 3 2" xfId="1676" xr:uid="{00000000-0005-0000-0000-00008C060000}"/>
    <cellStyle name="Currency 2 2 2 3 2 6 3 2 2" xfId="1677" xr:uid="{00000000-0005-0000-0000-00008D060000}"/>
    <cellStyle name="Currency 2 2 2 3 2 6 3 3" xfId="1678" xr:uid="{00000000-0005-0000-0000-00008E060000}"/>
    <cellStyle name="Currency 2 2 2 3 2 6 4" xfId="1679" xr:uid="{00000000-0005-0000-0000-00008F060000}"/>
    <cellStyle name="Currency 2 2 2 3 2 6 4 2" xfId="1680" xr:uid="{00000000-0005-0000-0000-000090060000}"/>
    <cellStyle name="Currency 2 2 2 3 2 6 4 2 2" xfId="1681" xr:uid="{00000000-0005-0000-0000-000091060000}"/>
    <cellStyle name="Currency 2 2 2 3 2 6 4 3" xfId="1682" xr:uid="{00000000-0005-0000-0000-000092060000}"/>
    <cellStyle name="Currency 2 2 2 3 2 6 5" xfId="1683" xr:uid="{00000000-0005-0000-0000-000093060000}"/>
    <cellStyle name="Currency 2 2 2 3 2 6 5 2" xfId="1684" xr:uid="{00000000-0005-0000-0000-000094060000}"/>
    <cellStyle name="Currency 2 2 2 3 2 6 6" xfId="1685" xr:uid="{00000000-0005-0000-0000-000095060000}"/>
    <cellStyle name="Currency 2 2 2 3 2 6 6 2" xfId="1686" xr:uid="{00000000-0005-0000-0000-000096060000}"/>
    <cellStyle name="Currency 2 2 2 3 2 6 7" xfId="1687" xr:uid="{00000000-0005-0000-0000-000097060000}"/>
    <cellStyle name="Currency 2 2 2 3 2 7" xfId="1688" xr:uid="{00000000-0005-0000-0000-000098060000}"/>
    <cellStyle name="Currency 2 2 2 3 2 7 2" xfId="1689" xr:uid="{00000000-0005-0000-0000-000099060000}"/>
    <cellStyle name="Currency 2 2 2 3 2 7 2 2" xfId="1690" xr:uid="{00000000-0005-0000-0000-00009A060000}"/>
    <cellStyle name="Currency 2 2 2 3 2 7 3" xfId="1691" xr:uid="{00000000-0005-0000-0000-00009B060000}"/>
    <cellStyle name="Currency 2 2 2 3 2 8" xfId="1692" xr:uid="{00000000-0005-0000-0000-00009C060000}"/>
    <cellStyle name="Currency 2 2 2 3 2 8 2" xfId="1693" xr:uid="{00000000-0005-0000-0000-00009D060000}"/>
    <cellStyle name="Currency 2 2 2 3 2 8 2 2" xfId="1694" xr:uid="{00000000-0005-0000-0000-00009E060000}"/>
    <cellStyle name="Currency 2 2 2 3 2 8 3" xfId="1695" xr:uid="{00000000-0005-0000-0000-00009F060000}"/>
    <cellStyle name="Currency 2 2 2 3 3" xfId="1696" xr:uid="{00000000-0005-0000-0000-0000A0060000}"/>
    <cellStyle name="Currency 2 2 2 3 3 10" xfId="1697" xr:uid="{00000000-0005-0000-0000-0000A1060000}"/>
    <cellStyle name="Currency 2 2 2 3 3 2" xfId="1698" xr:uid="{00000000-0005-0000-0000-0000A2060000}"/>
    <cellStyle name="Currency 2 2 2 3 3 2 2" xfId="1699" xr:uid="{00000000-0005-0000-0000-0000A3060000}"/>
    <cellStyle name="Currency 2 2 2 3 3 2 3" xfId="1700" xr:uid="{00000000-0005-0000-0000-0000A4060000}"/>
    <cellStyle name="Currency 2 2 2 3 3 2 3 2" xfId="1701" xr:uid="{00000000-0005-0000-0000-0000A5060000}"/>
    <cellStyle name="Currency 2 2 2 3 3 2 3 3" xfId="1702" xr:uid="{00000000-0005-0000-0000-0000A6060000}"/>
    <cellStyle name="Currency 2 2 2 3 3 2 4" xfId="1703" xr:uid="{00000000-0005-0000-0000-0000A7060000}"/>
    <cellStyle name="Currency 2 2 2 3 3 2 4 2" xfId="1704" xr:uid="{00000000-0005-0000-0000-0000A8060000}"/>
    <cellStyle name="Currency 2 2 2 3 3 2 4 2 2" xfId="1705" xr:uid="{00000000-0005-0000-0000-0000A9060000}"/>
    <cellStyle name="Currency 2 2 2 3 3 2 4 3" xfId="1706" xr:uid="{00000000-0005-0000-0000-0000AA060000}"/>
    <cellStyle name="Currency 2 2 2 3 3 2 5" xfId="1707" xr:uid="{00000000-0005-0000-0000-0000AB060000}"/>
    <cellStyle name="Currency 2 2 2 3 3 2 5 2" xfId="1708" xr:uid="{00000000-0005-0000-0000-0000AC060000}"/>
    <cellStyle name="Currency 2 2 2 3 3 2 5 2 2" xfId="1709" xr:uid="{00000000-0005-0000-0000-0000AD060000}"/>
    <cellStyle name="Currency 2 2 2 3 3 2 5 3" xfId="1710" xr:uid="{00000000-0005-0000-0000-0000AE060000}"/>
    <cellStyle name="Currency 2 2 2 3 3 2 6" xfId="1711" xr:uid="{00000000-0005-0000-0000-0000AF060000}"/>
    <cellStyle name="Currency 2 2 2 3 3 2 6 2" xfId="1712" xr:uid="{00000000-0005-0000-0000-0000B0060000}"/>
    <cellStyle name="Currency 2 2 2 3 3 2 6 2 2" xfId="1713" xr:uid="{00000000-0005-0000-0000-0000B1060000}"/>
    <cellStyle name="Currency 2 2 2 3 3 2 6 3" xfId="1714" xr:uid="{00000000-0005-0000-0000-0000B2060000}"/>
    <cellStyle name="Currency 2 2 2 3 3 2 7" xfId="1715" xr:uid="{00000000-0005-0000-0000-0000B3060000}"/>
    <cellStyle name="Currency 2 2 2 3 3 2 7 2" xfId="1716" xr:uid="{00000000-0005-0000-0000-0000B4060000}"/>
    <cellStyle name="Currency 2 2 2 3 3 2 8" xfId="1717" xr:uid="{00000000-0005-0000-0000-0000B5060000}"/>
    <cellStyle name="Currency 2 2 2 3 3 2 8 2" xfId="1718" xr:uid="{00000000-0005-0000-0000-0000B6060000}"/>
    <cellStyle name="Currency 2 2 2 3 3 2 9" xfId="1719" xr:uid="{00000000-0005-0000-0000-0000B7060000}"/>
    <cellStyle name="Currency 2 2 2 3 3 3" xfId="1720" xr:uid="{00000000-0005-0000-0000-0000B8060000}"/>
    <cellStyle name="Currency 2 2 2 3 3 4" xfId="1721" xr:uid="{00000000-0005-0000-0000-0000B9060000}"/>
    <cellStyle name="Currency 2 2 2 3 3 4 2" xfId="1722" xr:uid="{00000000-0005-0000-0000-0000BA060000}"/>
    <cellStyle name="Currency 2 2 2 3 3 4 3" xfId="1723" xr:uid="{00000000-0005-0000-0000-0000BB060000}"/>
    <cellStyle name="Currency 2 2 2 3 3 5" xfId="1724" xr:uid="{00000000-0005-0000-0000-0000BC060000}"/>
    <cellStyle name="Currency 2 2 2 3 3 5 2" xfId="1725" xr:uid="{00000000-0005-0000-0000-0000BD060000}"/>
    <cellStyle name="Currency 2 2 2 3 3 5 2 2" xfId="1726" xr:uid="{00000000-0005-0000-0000-0000BE060000}"/>
    <cellStyle name="Currency 2 2 2 3 3 5 3" xfId="1727" xr:uid="{00000000-0005-0000-0000-0000BF060000}"/>
    <cellStyle name="Currency 2 2 2 3 3 6" xfId="1728" xr:uid="{00000000-0005-0000-0000-0000C0060000}"/>
    <cellStyle name="Currency 2 2 2 3 3 6 2" xfId="1729" xr:uid="{00000000-0005-0000-0000-0000C1060000}"/>
    <cellStyle name="Currency 2 2 2 3 3 6 2 2" xfId="1730" xr:uid="{00000000-0005-0000-0000-0000C2060000}"/>
    <cellStyle name="Currency 2 2 2 3 3 6 3" xfId="1731" xr:uid="{00000000-0005-0000-0000-0000C3060000}"/>
    <cellStyle name="Currency 2 2 2 3 3 7" xfId="1732" xr:uid="{00000000-0005-0000-0000-0000C4060000}"/>
    <cellStyle name="Currency 2 2 2 3 3 7 2" xfId="1733" xr:uid="{00000000-0005-0000-0000-0000C5060000}"/>
    <cellStyle name="Currency 2 2 2 3 3 7 2 2" xfId="1734" xr:uid="{00000000-0005-0000-0000-0000C6060000}"/>
    <cellStyle name="Currency 2 2 2 3 3 7 3" xfId="1735" xr:uid="{00000000-0005-0000-0000-0000C7060000}"/>
    <cellStyle name="Currency 2 2 2 3 3 8" xfId="1736" xr:uid="{00000000-0005-0000-0000-0000C8060000}"/>
    <cellStyle name="Currency 2 2 2 3 3 8 2" xfId="1737" xr:uid="{00000000-0005-0000-0000-0000C9060000}"/>
    <cellStyle name="Currency 2 2 2 3 3 9" xfId="1738" xr:uid="{00000000-0005-0000-0000-0000CA060000}"/>
    <cellStyle name="Currency 2 2 2 3 3 9 2" xfId="1739" xr:uid="{00000000-0005-0000-0000-0000CB060000}"/>
    <cellStyle name="Currency 2 2 2 3 4" xfId="1740" xr:uid="{00000000-0005-0000-0000-0000CC060000}"/>
    <cellStyle name="Currency 2 2 2 3 4 2" xfId="1741" xr:uid="{00000000-0005-0000-0000-0000CD060000}"/>
    <cellStyle name="Currency 2 2 2 3 4 2 10" xfId="1742" xr:uid="{00000000-0005-0000-0000-0000CE060000}"/>
    <cellStyle name="Currency 2 2 2 3 4 2 2" xfId="1743" xr:uid="{00000000-0005-0000-0000-0000CF060000}"/>
    <cellStyle name="Currency 2 2 2 3 4 2 3" xfId="1744" xr:uid="{00000000-0005-0000-0000-0000D0060000}"/>
    <cellStyle name="Currency 2 2 2 3 4 2 4" xfId="1745" xr:uid="{00000000-0005-0000-0000-0000D1060000}"/>
    <cellStyle name="Currency 2 2 2 3 4 2 4 2" xfId="1746" xr:uid="{00000000-0005-0000-0000-0000D2060000}"/>
    <cellStyle name="Currency 2 2 2 3 4 2 4 2 2" xfId="1747" xr:uid="{00000000-0005-0000-0000-0000D3060000}"/>
    <cellStyle name="Currency 2 2 2 3 4 2 4 3" xfId="1748" xr:uid="{00000000-0005-0000-0000-0000D4060000}"/>
    <cellStyle name="Currency 2 2 2 3 4 2 5" xfId="1749" xr:uid="{00000000-0005-0000-0000-0000D5060000}"/>
    <cellStyle name="Currency 2 2 2 3 4 2 5 2" xfId="1750" xr:uid="{00000000-0005-0000-0000-0000D6060000}"/>
    <cellStyle name="Currency 2 2 2 3 4 2 5 2 2" xfId="1751" xr:uid="{00000000-0005-0000-0000-0000D7060000}"/>
    <cellStyle name="Currency 2 2 2 3 4 2 5 3" xfId="1752" xr:uid="{00000000-0005-0000-0000-0000D8060000}"/>
    <cellStyle name="Currency 2 2 2 3 4 2 6" xfId="1753" xr:uid="{00000000-0005-0000-0000-0000D9060000}"/>
    <cellStyle name="Currency 2 2 2 3 4 2 6 2" xfId="1754" xr:uid="{00000000-0005-0000-0000-0000DA060000}"/>
    <cellStyle name="Currency 2 2 2 3 4 2 6 2 2" xfId="1755" xr:uid="{00000000-0005-0000-0000-0000DB060000}"/>
    <cellStyle name="Currency 2 2 2 3 4 2 6 3" xfId="1756" xr:uid="{00000000-0005-0000-0000-0000DC060000}"/>
    <cellStyle name="Currency 2 2 2 3 4 2 7" xfId="1757" xr:uid="{00000000-0005-0000-0000-0000DD060000}"/>
    <cellStyle name="Currency 2 2 2 3 4 2 7 2" xfId="1758" xr:uid="{00000000-0005-0000-0000-0000DE060000}"/>
    <cellStyle name="Currency 2 2 2 3 4 2 8" xfId="1759" xr:uid="{00000000-0005-0000-0000-0000DF060000}"/>
    <cellStyle name="Currency 2 2 2 3 4 2 8 2" xfId="1760" xr:uid="{00000000-0005-0000-0000-0000E0060000}"/>
    <cellStyle name="Currency 2 2 2 3 4 2 9" xfId="1761" xr:uid="{00000000-0005-0000-0000-0000E1060000}"/>
    <cellStyle name="Currency 2 2 2 3 4 3" xfId="1762" xr:uid="{00000000-0005-0000-0000-0000E2060000}"/>
    <cellStyle name="Currency 2 2 2 3 4 4" xfId="1763" xr:uid="{00000000-0005-0000-0000-0000E3060000}"/>
    <cellStyle name="Currency 2 2 2 3 4 4 2" xfId="1764" xr:uid="{00000000-0005-0000-0000-0000E4060000}"/>
    <cellStyle name="Currency 2 2 2 3 4 4 2 2" xfId="1765" xr:uid="{00000000-0005-0000-0000-0000E5060000}"/>
    <cellStyle name="Currency 2 2 2 3 4 4 3" xfId="1766" xr:uid="{00000000-0005-0000-0000-0000E6060000}"/>
    <cellStyle name="Currency 2 2 2 3 4 5" xfId="1767" xr:uid="{00000000-0005-0000-0000-0000E7060000}"/>
    <cellStyle name="Currency 2 2 2 3 4 5 2" xfId="1768" xr:uid="{00000000-0005-0000-0000-0000E8060000}"/>
    <cellStyle name="Currency 2 2 2 3 4 5 2 2" xfId="1769" xr:uid="{00000000-0005-0000-0000-0000E9060000}"/>
    <cellStyle name="Currency 2 2 2 3 4 5 3" xfId="1770" xr:uid="{00000000-0005-0000-0000-0000EA060000}"/>
    <cellStyle name="Currency 2 2 2 3 5" xfId="1771" xr:uid="{00000000-0005-0000-0000-0000EB060000}"/>
    <cellStyle name="Currency 2 2 2 3 5 2" xfId="1772" xr:uid="{00000000-0005-0000-0000-0000EC060000}"/>
    <cellStyle name="Currency 2 2 2 3 5 3" xfId="1773" xr:uid="{00000000-0005-0000-0000-0000ED060000}"/>
    <cellStyle name="Currency 2 2 2 3 5 3 2" xfId="1774" xr:uid="{00000000-0005-0000-0000-0000EE060000}"/>
    <cellStyle name="Currency 2 2 2 3 5 3 3" xfId="1775" xr:uid="{00000000-0005-0000-0000-0000EF060000}"/>
    <cellStyle name="Currency 2 2 2 3 5 4" xfId="1776" xr:uid="{00000000-0005-0000-0000-0000F0060000}"/>
    <cellStyle name="Currency 2 2 2 3 5 4 2" xfId="1777" xr:uid="{00000000-0005-0000-0000-0000F1060000}"/>
    <cellStyle name="Currency 2 2 2 3 5 4 2 2" xfId="1778" xr:uid="{00000000-0005-0000-0000-0000F2060000}"/>
    <cellStyle name="Currency 2 2 2 3 5 4 3" xfId="1779" xr:uid="{00000000-0005-0000-0000-0000F3060000}"/>
    <cellStyle name="Currency 2 2 2 3 5 5" xfId="1780" xr:uid="{00000000-0005-0000-0000-0000F4060000}"/>
    <cellStyle name="Currency 2 2 2 3 5 5 2" xfId="1781" xr:uid="{00000000-0005-0000-0000-0000F5060000}"/>
    <cellStyle name="Currency 2 2 2 3 5 5 2 2" xfId="1782" xr:uid="{00000000-0005-0000-0000-0000F6060000}"/>
    <cellStyle name="Currency 2 2 2 3 5 5 3" xfId="1783" xr:uid="{00000000-0005-0000-0000-0000F7060000}"/>
    <cellStyle name="Currency 2 2 2 3 5 6" xfId="1784" xr:uid="{00000000-0005-0000-0000-0000F8060000}"/>
    <cellStyle name="Currency 2 2 2 3 5 6 2" xfId="1785" xr:uid="{00000000-0005-0000-0000-0000F9060000}"/>
    <cellStyle name="Currency 2 2 2 3 5 6 2 2" xfId="1786" xr:uid="{00000000-0005-0000-0000-0000FA060000}"/>
    <cellStyle name="Currency 2 2 2 3 5 6 3" xfId="1787" xr:uid="{00000000-0005-0000-0000-0000FB060000}"/>
    <cellStyle name="Currency 2 2 2 3 5 7" xfId="1788" xr:uid="{00000000-0005-0000-0000-0000FC060000}"/>
    <cellStyle name="Currency 2 2 2 3 5 7 2" xfId="1789" xr:uid="{00000000-0005-0000-0000-0000FD060000}"/>
    <cellStyle name="Currency 2 2 2 3 5 8" xfId="1790" xr:uid="{00000000-0005-0000-0000-0000FE060000}"/>
    <cellStyle name="Currency 2 2 2 3 5 8 2" xfId="1791" xr:uid="{00000000-0005-0000-0000-0000FF060000}"/>
    <cellStyle name="Currency 2 2 2 3 5 9" xfId="1792" xr:uid="{00000000-0005-0000-0000-000000070000}"/>
    <cellStyle name="Currency 2 2 2 3 6" xfId="1793" xr:uid="{00000000-0005-0000-0000-000001070000}"/>
    <cellStyle name="Currency 2 2 2 3 6 2" xfId="1794" xr:uid="{00000000-0005-0000-0000-000002070000}"/>
    <cellStyle name="Currency 2 2 2 3 6 3" xfId="1795" xr:uid="{00000000-0005-0000-0000-000003070000}"/>
    <cellStyle name="Currency 2 2 2 3 7" xfId="1796" xr:uid="{00000000-0005-0000-0000-000004070000}"/>
    <cellStyle name="Currency 2 2 2 3 8" xfId="1797" xr:uid="{00000000-0005-0000-0000-000005070000}"/>
    <cellStyle name="Currency 2 2 2 3 8 2" xfId="1798" xr:uid="{00000000-0005-0000-0000-000006070000}"/>
    <cellStyle name="Currency 2 2 2 3 8 2 2" xfId="1799" xr:uid="{00000000-0005-0000-0000-000007070000}"/>
    <cellStyle name="Currency 2 2 2 3 8 3" xfId="1800" xr:uid="{00000000-0005-0000-0000-000008070000}"/>
    <cellStyle name="Currency 2 2 2 3 8 4" xfId="1801" xr:uid="{00000000-0005-0000-0000-000009070000}"/>
    <cellStyle name="Currency 2 2 2 3 9" xfId="1802" xr:uid="{00000000-0005-0000-0000-00000A070000}"/>
    <cellStyle name="Currency 2 2 2 3 9 2" xfId="1803" xr:uid="{00000000-0005-0000-0000-00000B070000}"/>
    <cellStyle name="Currency 2 2 2 3 9 2 2" xfId="1804" xr:uid="{00000000-0005-0000-0000-00000C070000}"/>
    <cellStyle name="Currency 2 2 2 3 9 3" xfId="1805" xr:uid="{00000000-0005-0000-0000-00000D070000}"/>
    <cellStyle name="Currency 2 2 2 4" xfId="1806" xr:uid="{00000000-0005-0000-0000-00000E070000}"/>
    <cellStyle name="Currency 2 2 2 4 2" xfId="1807" xr:uid="{00000000-0005-0000-0000-00000F070000}"/>
    <cellStyle name="Currency 2 2 2 4 2 2" xfId="1808" xr:uid="{00000000-0005-0000-0000-000010070000}"/>
    <cellStyle name="Currency 2 2 2 4 2 3" xfId="1809" xr:uid="{00000000-0005-0000-0000-000011070000}"/>
    <cellStyle name="Currency 2 2 2 4 2 3 2" xfId="1810" xr:uid="{00000000-0005-0000-0000-000012070000}"/>
    <cellStyle name="Currency 2 2 2 4 2 3 3" xfId="1811" xr:uid="{00000000-0005-0000-0000-000013070000}"/>
    <cellStyle name="Currency 2 2 2 4 2 4" xfId="1812" xr:uid="{00000000-0005-0000-0000-000014070000}"/>
    <cellStyle name="Currency 2 2 2 4 2 4 2" xfId="1813" xr:uid="{00000000-0005-0000-0000-000015070000}"/>
    <cellStyle name="Currency 2 2 2 4 2 4 2 2" xfId="1814" xr:uid="{00000000-0005-0000-0000-000016070000}"/>
    <cellStyle name="Currency 2 2 2 4 2 4 3" xfId="1815" xr:uid="{00000000-0005-0000-0000-000017070000}"/>
    <cellStyle name="Currency 2 2 2 4 2 5" xfId="1816" xr:uid="{00000000-0005-0000-0000-000018070000}"/>
    <cellStyle name="Currency 2 2 2 4 2 5 2" xfId="1817" xr:uid="{00000000-0005-0000-0000-000019070000}"/>
    <cellStyle name="Currency 2 2 2 4 2 5 2 2" xfId="1818" xr:uid="{00000000-0005-0000-0000-00001A070000}"/>
    <cellStyle name="Currency 2 2 2 4 2 5 3" xfId="1819" xr:uid="{00000000-0005-0000-0000-00001B070000}"/>
    <cellStyle name="Currency 2 2 2 4 2 6" xfId="1820" xr:uid="{00000000-0005-0000-0000-00001C070000}"/>
    <cellStyle name="Currency 2 2 2 4 2 6 2" xfId="1821" xr:uid="{00000000-0005-0000-0000-00001D070000}"/>
    <cellStyle name="Currency 2 2 2 4 2 6 2 2" xfId="1822" xr:uid="{00000000-0005-0000-0000-00001E070000}"/>
    <cellStyle name="Currency 2 2 2 4 2 6 3" xfId="1823" xr:uid="{00000000-0005-0000-0000-00001F070000}"/>
    <cellStyle name="Currency 2 2 2 4 2 7" xfId="1824" xr:uid="{00000000-0005-0000-0000-000020070000}"/>
    <cellStyle name="Currency 2 2 2 4 2 7 2" xfId="1825" xr:uid="{00000000-0005-0000-0000-000021070000}"/>
    <cellStyle name="Currency 2 2 2 4 2 8" xfId="1826" xr:uid="{00000000-0005-0000-0000-000022070000}"/>
    <cellStyle name="Currency 2 2 2 4 2 8 2" xfId="1827" xr:uid="{00000000-0005-0000-0000-000023070000}"/>
    <cellStyle name="Currency 2 2 2 4 2 9" xfId="1828" xr:uid="{00000000-0005-0000-0000-000024070000}"/>
    <cellStyle name="Currency 2 2 2 4 3" xfId="1829" xr:uid="{00000000-0005-0000-0000-000025070000}"/>
    <cellStyle name="Currency 2 2 2 4 3 2" xfId="1830" xr:uid="{00000000-0005-0000-0000-000026070000}"/>
    <cellStyle name="Currency 2 2 2 4 3 3" xfId="1831" xr:uid="{00000000-0005-0000-0000-000027070000}"/>
    <cellStyle name="Currency 2 2 2 4 3 3 2" xfId="1832" xr:uid="{00000000-0005-0000-0000-000028070000}"/>
    <cellStyle name="Currency 2 2 2 4 3 3 3" xfId="1833" xr:uid="{00000000-0005-0000-0000-000029070000}"/>
    <cellStyle name="Currency 2 2 2 4 3 4" xfId="1834" xr:uid="{00000000-0005-0000-0000-00002A070000}"/>
    <cellStyle name="Currency 2 2 2 4 3 4 2" xfId="1835" xr:uid="{00000000-0005-0000-0000-00002B070000}"/>
    <cellStyle name="Currency 2 2 2 4 3 4 2 2" xfId="1836" xr:uid="{00000000-0005-0000-0000-00002C070000}"/>
    <cellStyle name="Currency 2 2 2 4 3 4 3" xfId="1837" xr:uid="{00000000-0005-0000-0000-00002D070000}"/>
    <cellStyle name="Currency 2 2 2 4 3 5" xfId="1838" xr:uid="{00000000-0005-0000-0000-00002E070000}"/>
    <cellStyle name="Currency 2 2 2 4 3 5 2" xfId="1839" xr:uid="{00000000-0005-0000-0000-00002F070000}"/>
    <cellStyle name="Currency 2 2 2 4 3 5 2 2" xfId="1840" xr:uid="{00000000-0005-0000-0000-000030070000}"/>
    <cellStyle name="Currency 2 2 2 4 3 5 3" xfId="1841" xr:uid="{00000000-0005-0000-0000-000031070000}"/>
    <cellStyle name="Currency 2 2 2 4 3 6" xfId="1842" xr:uid="{00000000-0005-0000-0000-000032070000}"/>
    <cellStyle name="Currency 2 2 2 4 3 6 2" xfId="1843" xr:uid="{00000000-0005-0000-0000-000033070000}"/>
    <cellStyle name="Currency 2 2 2 4 3 6 2 2" xfId="1844" xr:uid="{00000000-0005-0000-0000-000034070000}"/>
    <cellStyle name="Currency 2 2 2 4 3 6 3" xfId="1845" xr:uid="{00000000-0005-0000-0000-000035070000}"/>
    <cellStyle name="Currency 2 2 2 4 3 7" xfId="1846" xr:uid="{00000000-0005-0000-0000-000036070000}"/>
    <cellStyle name="Currency 2 2 2 4 3 7 2" xfId="1847" xr:uid="{00000000-0005-0000-0000-000037070000}"/>
    <cellStyle name="Currency 2 2 2 4 3 8" xfId="1848" xr:uid="{00000000-0005-0000-0000-000038070000}"/>
    <cellStyle name="Currency 2 2 2 4 3 8 2" xfId="1849" xr:uid="{00000000-0005-0000-0000-000039070000}"/>
    <cellStyle name="Currency 2 2 2 4 3 9" xfId="1850" xr:uid="{00000000-0005-0000-0000-00003A070000}"/>
    <cellStyle name="Currency 2 2 2 4 4" xfId="1851" xr:uid="{00000000-0005-0000-0000-00003B070000}"/>
    <cellStyle name="Currency 2 2 2 4 4 2" xfId="1852" xr:uid="{00000000-0005-0000-0000-00003C070000}"/>
    <cellStyle name="Currency 2 2 2 4 4 3" xfId="1853" xr:uid="{00000000-0005-0000-0000-00003D070000}"/>
    <cellStyle name="Currency 2 2 2 4 4 3 2" xfId="1854" xr:uid="{00000000-0005-0000-0000-00003E070000}"/>
    <cellStyle name="Currency 2 2 2 4 4 3 2 2" xfId="1855" xr:uid="{00000000-0005-0000-0000-00003F070000}"/>
    <cellStyle name="Currency 2 2 2 4 4 3 3" xfId="1856" xr:uid="{00000000-0005-0000-0000-000040070000}"/>
    <cellStyle name="Currency 2 2 2 4 4 4" xfId="1857" xr:uid="{00000000-0005-0000-0000-000041070000}"/>
    <cellStyle name="Currency 2 2 2 4 4 4 2" xfId="1858" xr:uid="{00000000-0005-0000-0000-000042070000}"/>
    <cellStyle name="Currency 2 2 2 4 4 4 2 2" xfId="1859" xr:uid="{00000000-0005-0000-0000-000043070000}"/>
    <cellStyle name="Currency 2 2 2 4 4 4 3" xfId="1860" xr:uid="{00000000-0005-0000-0000-000044070000}"/>
    <cellStyle name="Currency 2 2 2 4 4 5" xfId="1861" xr:uid="{00000000-0005-0000-0000-000045070000}"/>
    <cellStyle name="Currency 2 2 2 4 4 5 2" xfId="1862" xr:uid="{00000000-0005-0000-0000-000046070000}"/>
    <cellStyle name="Currency 2 2 2 4 4 5 2 2" xfId="1863" xr:uid="{00000000-0005-0000-0000-000047070000}"/>
    <cellStyle name="Currency 2 2 2 4 4 5 3" xfId="1864" xr:uid="{00000000-0005-0000-0000-000048070000}"/>
    <cellStyle name="Currency 2 2 2 4 4 6" xfId="1865" xr:uid="{00000000-0005-0000-0000-000049070000}"/>
    <cellStyle name="Currency 2 2 2 4 4 6 2" xfId="1866" xr:uid="{00000000-0005-0000-0000-00004A070000}"/>
    <cellStyle name="Currency 2 2 2 4 4 7" xfId="1867" xr:uid="{00000000-0005-0000-0000-00004B070000}"/>
    <cellStyle name="Currency 2 2 2 4 4 7 2" xfId="1868" xr:uid="{00000000-0005-0000-0000-00004C070000}"/>
    <cellStyle name="Currency 2 2 2 4 4 8" xfId="1869" xr:uid="{00000000-0005-0000-0000-00004D070000}"/>
    <cellStyle name="Currency 2 2 2 4 4 9" xfId="1870" xr:uid="{00000000-0005-0000-0000-00004E070000}"/>
    <cellStyle name="Currency 2 2 2 4 5" xfId="1871" xr:uid="{00000000-0005-0000-0000-00004F070000}"/>
    <cellStyle name="Currency 2 2 2 4 5 2" xfId="1872" xr:uid="{00000000-0005-0000-0000-000050070000}"/>
    <cellStyle name="Currency 2 2 2 4 5 3" xfId="1873" xr:uid="{00000000-0005-0000-0000-000051070000}"/>
    <cellStyle name="Currency 2 2 2 4 6" xfId="1874" xr:uid="{00000000-0005-0000-0000-000052070000}"/>
    <cellStyle name="Currency 2 2 2 4 6 2" xfId="1875" xr:uid="{00000000-0005-0000-0000-000053070000}"/>
    <cellStyle name="Currency 2 2 2 4 6 2 2" xfId="1876" xr:uid="{00000000-0005-0000-0000-000054070000}"/>
    <cellStyle name="Currency 2 2 2 4 6 2 2 2" xfId="1877" xr:uid="{00000000-0005-0000-0000-000055070000}"/>
    <cellStyle name="Currency 2 2 2 4 6 2 3" xfId="1878" xr:uid="{00000000-0005-0000-0000-000056070000}"/>
    <cellStyle name="Currency 2 2 2 4 6 3" xfId="1879" xr:uid="{00000000-0005-0000-0000-000057070000}"/>
    <cellStyle name="Currency 2 2 2 4 6 3 2" xfId="1880" xr:uid="{00000000-0005-0000-0000-000058070000}"/>
    <cellStyle name="Currency 2 2 2 4 6 3 2 2" xfId="1881" xr:uid="{00000000-0005-0000-0000-000059070000}"/>
    <cellStyle name="Currency 2 2 2 4 6 3 3" xfId="1882" xr:uid="{00000000-0005-0000-0000-00005A070000}"/>
    <cellStyle name="Currency 2 2 2 4 6 4" xfId="1883" xr:uid="{00000000-0005-0000-0000-00005B070000}"/>
    <cellStyle name="Currency 2 2 2 4 6 4 2" xfId="1884" xr:uid="{00000000-0005-0000-0000-00005C070000}"/>
    <cellStyle name="Currency 2 2 2 4 6 4 2 2" xfId="1885" xr:uid="{00000000-0005-0000-0000-00005D070000}"/>
    <cellStyle name="Currency 2 2 2 4 6 4 3" xfId="1886" xr:uid="{00000000-0005-0000-0000-00005E070000}"/>
    <cellStyle name="Currency 2 2 2 4 6 5" xfId="1887" xr:uid="{00000000-0005-0000-0000-00005F070000}"/>
    <cellStyle name="Currency 2 2 2 4 6 5 2" xfId="1888" xr:uid="{00000000-0005-0000-0000-000060070000}"/>
    <cellStyle name="Currency 2 2 2 4 6 6" xfId="1889" xr:uid="{00000000-0005-0000-0000-000061070000}"/>
    <cellStyle name="Currency 2 2 2 4 6 6 2" xfId="1890" xr:uid="{00000000-0005-0000-0000-000062070000}"/>
    <cellStyle name="Currency 2 2 2 4 6 7" xfId="1891" xr:uid="{00000000-0005-0000-0000-000063070000}"/>
    <cellStyle name="Currency 2 2 2 4 7" xfId="1892" xr:uid="{00000000-0005-0000-0000-000064070000}"/>
    <cellStyle name="Currency 2 2 2 4 7 2" xfId="1893" xr:uid="{00000000-0005-0000-0000-000065070000}"/>
    <cellStyle name="Currency 2 2 2 4 7 2 2" xfId="1894" xr:uid="{00000000-0005-0000-0000-000066070000}"/>
    <cellStyle name="Currency 2 2 2 4 7 3" xfId="1895" xr:uid="{00000000-0005-0000-0000-000067070000}"/>
    <cellStyle name="Currency 2 2 2 4 8" xfId="1896" xr:uid="{00000000-0005-0000-0000-000068070000}"/>
    <cellStyle name="Currency 2 2 2 4 8 2" xfId="1897" xr:uid="{00000000-0005-0000-0000-000069070000}"/>
    <cellStyle name="Currency 2 2 2 4 8 2 2" xfId="1898" xr:uid="{00000000-0005-0000-0000-00006A070000}"/>
    <cellStyle name="Currency 2 2 2 4 8 3" xfId="1899" xr:uid="{00000000-0005-0000-0000-00006B070000}"/>
    <cellStyle name="Currency 2 2 2 5" xfId="1900" xr:uid="{00000000-0005-0000-0000-00006C070000}"/>
    <cellStyle name="Currency 2 2 2 5 10" xfId="1901" xr:uid="{00000000-0005-0000-0000-00006D070000}"/>
    <cellStyle name="Currency 2 2 2 5 2" xfId="1902" xr:uid="{00000000-0005-0000-0000-00006E070000}"/>
    <cellStyle name="Currency 2 2 2 5 2 2" xfId="1903" xr:uid="{00000000-0005-0000-0000-00006F070000}"/>
    <cellStyle name="Currency 2 2 2 5 2 3" xfId="1904" xr:uid="{00000000-0005-0000-0000-000070070000}"/>
    <cellStyle name="Currency 2 2 2 5 2 3 2" xfId="1905" xr:uid="{00000000-0005-0000-0000-000071070000}"/>
    <cellStyle name="Currency 2 2 2 5 2 3 3" xfId="1906" xr:uid="{00000000-0005-0000-0000-000072070000}"/>
    <cellStyle name="Currency 2 2 2 5 2 4" xfId="1907" xr:uid="{00000000-0005-0000-0000-000073070000}"/>
    <cellStyle name="Currency 2 2 2 5 2 4 2" xfId="1908" xr:uid="{00000000-0005-0000-0000-000074070000}"/>
    <cellStyle name="Currency 2 2 2 5 2 4 2 2" xfId="1909" xr:uid="{00000000-0005-0000-0000-000075070000}"/>
    <cellStyle name="Currency 2 2 2 5 2 4 3" xfId="1910" xr:uid="{00000000-0005-0000-0000-000076070000}"/>
    <cellStyle name="Currency 2 2 2 5 2 5" xfId="1911" xr:uid="{00000000-0005-0000-0000-000077070000}"/>
    <cellStyle name="Currency 2 2 2 5 2 5 2" xfId="1912" xr:uid="{00000000-0005-0000-0000-000078070000}"/>
    <cellStyle name="Currency 2 2 2 5 2 5 2 2" xfId="1913" xr:uid="{00000000-0005-0000-0000-000079070000}"/>
    <cellStyle name="Currency 2 2 2 5 2 5 3" xfId="1914" xr:uid="{00000000-0005-0000-0000-00007A070000}"/>
    <cellStyle name="Currency 2 2 2 5 2 6" xfId="1915" xr:uid="{00000000-0005-0000-0000-00007B070000}"/>
    <cellStyle name="Currency 2 2 2 5 2 6 2" xfId="1916" xr:uid="{00000000-0005-0000-0000-00007C070000}"/>
    <cellStyle name="Currency 2 2 2 5 2 6 2 2" xfId="1917" xr:uid="{00000000-0005-0000-0000-00007D070000}"/>
    <cellStyle name="Currency 2 2 2 5 2 6 3" xfId="1918" xr:uid="{00000000-0005-0000-0000-00007E070000}"/>
    <cellStyle name="Currency 2 2 2 5 2 7" xfId="1919" xr:uid="{00000000-0005-0000-0000-00007F070000}"/>
    <cellStyle name="Currency 2 2 2 5 2 7 2" xfId="1920" xr:uid="{00000000-0005-0000-0000-000080070000}"/>
    <cellStyle name="Currency 2 2 2 5 2 8" xfId="1921" xr:uid="{00000000-0005-0000-0000-000081070000}"/>
    <cellStyle name="Currency 2 2 2 5 2 8 2" xfId="1922" xr:uid="{00000000-0005-0000-0000-000082070000}"/>
    <cellStyle name="Currency 2 2 2 5 2 9" xfId="1923" xr:uid="{00000000-0005-0000-0000-000083070000}"/>
    <cellStyle name="Currency 2 2 2 5 3" xfId="1924" xr:uid="{00000000-0005-0000-0000-000084070000}"/>
    <cellStyle name="Currency 2 2 2 5 4" xfId="1925" xr:uid="{00000000-0005-0000-0000-000085070000}"/>
    <cellStyle name="Currency 2 2 2 5 4 2" xfId="1926" xr:uid="{00000000-0005-0000-0000-000086070000}"/>
    <cellStyle name="Currency 2 2 2 5 4 3" xfId="1927" xr:uid="{00000000-0005-0000-0000-000087070000}"/>
    <cellStyle name="Currency 2 2 2 5 5" xfId="1928" xr:uid="{00000000-0005-0000-0000-000088070000}"/>
    <cellStyle name="Currency 2 2 2 5 5 2" xfId="1929" xr:uid="{00000000-0005-0000-0000-000089070000}"/>
    <cellStyle name="Currency 2 2 2 5 5 2 2" xfId="1930" xr:uid="{00000000-0005-0000-0000-00008A070000}"/>
    <cellStyle name="Currency 2 2 2 5 5 3" xfId="1931" xr:uid="{00000000-0005-0000-0000-00008B070000}"/>
    <cellStyle name="Currency 2 2 2 5 6" xfId="1932" xr:uid="{00000000-0005-0000-0000-00008C070000}"/>
    <cellStyle name="Currency 2 2 2 5 6 2" xfId="1933" xr:uid="{00000000-0005-0000-0000-00008D070000}"/>
    <cellStyle name="Currency 2 2 2 5 6 2 2" xfId="1934" xr:uid="{00000000-0005-0000-0000-00008E070000}"/>
    <cellStyle name="Currency 2 2 2 5 6 3" xfId="1935" xr:uid="{00000000-0005-0000-0000-00008F070000}"/>
    <cellStyle name="Currency 2 2 2 5 7" xfId="1936" xr:uid="{00000000-0005-0000-0000-000090070000}"/>
    <cellStyle name="Currency 2 2 2 5 7 2" xfId="1937" xr:uid="{00000000-0005-0000-0000-000091070000}"/>
    <cellStyle name="Currency 2 2 2 5 7 2 2" xfId="1938" xr:uid="{00000000-0005-0000-0000-000092070000}"/>
    <cellStyle name="Currency 2 2 2 5 7 3" xfId="1939" xr:uid="{00000000-0005-0000-0000-000093070000}"/>
    <cellStyle name="Currency 2 2 2 5 8" xfId="1940" xr:uid="{00000000-0005-0000-0000-000094070000}"/>
    <cellStyle name="Currency 2 2 2 5 8 2" xfId="1941" xr:uid="{00000000-0005-0000-0000-000095070000}"/>
    <cellStyle name="Currency 2 2 2 5 9" xfId="1942" xr:uid="{00000000-0005-0000-0000-000096070000}"/>
    <cellStyle name="Currency 2 2 2 5 9 2" xfId="1943" xr:uid="{00000000-0005-0000-0000-000097070000}"/>
    <cellStyle name="Currency 2 2 2 6" xfId="1944" xr:uid="{00000000-0005-0000-0000-000098070000}"/>
    <cellStyle name="Currency 2 2 2 6 2" xfId="1945" xr:uid="{00000000-0005-0000-0000-000099070000}"/>
    <cellStyle name="Currency 2 2 2 6 2 10" xfId="1946" xr:uid="{00000000-0005-0000-0000-00009A070000}"/>
    <cellStyle name="Currency 2 2 2 6 2 2" xfId="1947" xr:uid="{00000000-0005-0000-0000-00009B070000}"/>
    <cellStyle name="Currency 2 2 2 6 2 3" xfId="1948" xr:uid="{00000000-0005-0000-0000-00009C070000}"/>
    <cellStyle name="Currency 2 2 2 6 2 4" xfId="1949" xr:uid="{00000000-0005-0000-0000-00009D070000}"/>
    <cellStyle name="Currency 2 2 2 6 2 4 2" xfId="1950" xr:uid="{00000000-0005-0000-0000-00009E070000}"/>
    <cellStyle name="Currency 2 2 2 6 2 4 2 2" xfId="1951" xr:uid="{00000000-0005-0000-0000-00009F070000}"/>
    <cellStyle name="Currency 2 2 2 6 2 4 3" xfId="1952" xr:uid="{00000000-0005-0000-0000-0000A0070000}"/>
    <cellStyle name="Currency 2 2 2 6 2 5" xfId="1953" xr:uid="{00000000-0005-0000-0000-0000A1070000}"/>
    <cellStyle name="Currency 2 2 2 6 2 5 2" xfId="1954" xr:uid="{00000000-0005-0000-0000-0000A2070000}"/>
    <cellStyle name="Currency 2 2 2 6 2 5 2 2" xfId="1955" xr:uid="{00000000-0005-0000-0000-0000A3070000}"/>
    <cellStyle name="Currency 2 2 2 6 2 5 3" xfId="1956" xr:uid="{00000000-0005-0000-0000-0000A4070000}"/>
    <cellStyle name="Currency 2 2 2 6 2 6" xfId="1957" xr:uid="{00000000-0005-0000-0000-0000A5070000}"/>
    <cellStyle name="Currency 2 2 2 6 2 6 2" xfId="1958" xr:uid="{00000000-0005-0000-0000-0000A6070000}"/>
    <cellStyle name="Currency 2 2 2 6 2 6 2 2" xfId="1959" xr:uid="{00000000-0005-0000-0000-0000A7070000}"/>
    <cellStyle name="Currency 2 2 2 6 2 6 3" xfId="1960" xr:uid="{00000000-0005-0000-0000-0000A8070000}"/>
    <cellStyle name="Currency 2 2 2 6 2 7" xfId="1961" xr:uid="{00000000-0005-0000-0000-0000A9070000}"/>
    <cellStyle name="Currency 2 2 2 6 2 7 2" xfId="1962" xr:uid="{00000000-0005-0000-0000-0000AA070000}"/>
    <cellStyle name="Currency 2 2 2 6 2 8" xfId="1963" xr:uid="{00000000-0005-0000-0000-0000AB070000}"/>
    <cellStyle name="Currency 2 2 2 6 2 8 2" xfId="1964" xr:uid="{00000000-0005-0000-0000-0000AC070000}"/>
    <cellStyle name="Currency 2 2 2 6 2 9" xfId="1965" xr:uid="{00000000-0005-0000-0000-0000AD070000}"/>
    <cellStyle name="Currency 2 2 2 6 3" xfId="1966" xr:uid="{00000000-0005-0000-0000-0000AE070000}"/>
    <cellStyle name="Currency 2 2 2 6 4" xfId="1967" xr:uid="{00000000-0005-0000-0000-0000AF070000}"/>
    <cellStyle name="Currency 2 2 2 6 4 2" xfId="1968" xr:uid="{00000000-0005-0000-0000-0000B0070000}"/>
    <cellStyle name="Currency 2 2 2 6 4 2 2" xfId="1969" xr:uid="{00000000-0005-0000-0000-0000B1070000}"/>
    <cellStyle name="Currency 2 2 2 6 4 3" xfId="1970" xr:uid="{00000000-0005-0000-0000-0000B2070000}"/>
    <cellStyle name="Currency 2 2 2 6 5" xfId="1971" xr:uid="{00000000-0005-0000-0000-0000B3070000}"/>
    <cellStyle name="Currency 2 2 2 6 5 2" xfId="1972" xr:uid="{00000000-0005-0000-0000-0000B4070000}"/>
    <cellStyle name="Currency 2 2 2 6 5 2 2" xfId="1973" xr:uid="{00000000-0005-0000-0000-0000B5070000}"/>
    <cellStyle name="Currency 2 2 2 6 5 3" xfId="1974" xr:uid="{00000000-0005-0000-0000-0000B6070000}"/>
    <cellStyle name="Currency 2 2 2 7" xfId="1975" xr:uid="{00000000-0005-0000-0000-0000B7070000}"/>
    <cellStyle name="Currency 2 2 2 7 2" xfId="1976" xr:uid="{00000000-0005-0000-0000-0000B8070000}"/>
    <cellStyle name="Currency 2 2 2 7 3" xfId="1977" xr:uid="{00000000-0005-0000-0000-0000B9070000}"/>
    <cellStyle name="Currency 2 2 2 7 3 2" xfId="1978" xr:uid="{00000000-0005-0000-0000-0000BA070000}"/>
    <cellStyle name="Currency 2 2 2 7 3 3" xfId="1979" xr:uid="{00000000-0005-0000-0000-0000BB070000}"/>
    <cellStyle name="Currency 2 2 2 7 4" xfId="1980" xr:uid="{00000000-0005-0000-0000-0000BC070000}"/>
    <cellStyle name="Currency 2 2 2 7 4 2" xfId="1981" xr:uid="{00000000-0005-0000-0000-0000BD070000}"/>
    <cellStyle name="Currency 2 2 2 7 4 2 2" xfId="1982" xr:uid="{00000000-0005-0000-0000-0000BE070000}"/>
    <cellStyle name="Currency 2 2 2 7 4 3" xfId="1983" xr:uid="{00000000-0005-0000-0000-0000BF070000}"/>
    <cellStyle name="Currency 2 2 2 7 5" xfId="1984" xr:uid="{00000000-0005-0000-0000-0000C0070000}"/>
    <cellStyle name="Currency 2 2 2 7 5 2" xfId="1985" xr:uid="{00000000-0005-0000-0000-0000C1070000}"/>
    <cellStyle name="Currency 2 2 2 7 5 2 2" xfId="1986" xr:uid="{00000000-0005-0000-0000-0000C2070000}"/>
    <cellStyle name="Currency 2 2 2 7 5 3" xfId="1987" xr:uid="{00000000-0005-0000-0000-0000C3070000}"/>
    <cellStyle name="Currency 2 2 2 7 6" xfId="1988" xr:uid="{00000000-0005-0000-0000-0000C4070000}"/>
    <cellStyle name="Currency 2 2 2 7 6 2" xfId="1989" xr:uid="{00000000-0005-0000-0000-0000C5070000}"/>
    <cellStyle name="Currency 2 2 2 7 6 2 2" xfId="1990" xr:uid="{00000000-0005-0000-0000-0000C6070000}"/>
    <cellStyle name="Currency 2 2 2 7 6 3" xfId="1991" xr:uid="{00000000-0005-0000-0000-0000C7070000}"/>
    <cellStyle name="Currency 2 2 2 7 7" xfId="1992" xr:uid="{00000000-0005-0000-0000-0000C8070000}"/>
    <cellStyle name="Currency 2 2 2 7 7 2" xfId="1993" xr:uid="{00000000-0005-0000-0000-0000C9070000}"/>
    <cellStyle name="Currency 2 2 2 7 8" xfId="1994" xr:uid="{00000000-0005-0000-0000-0000CA070000}"/>
    <cellStyle name="Currency 2 2 2 7 8 2" xfId="1995" xr:uid="{00000000-0005-0000-0000-0000CB070000}"/>
    <cellStyle name="Currency 2 2 2 7 9" xfId="1996" xr:uid="{00000000-0005-0000-0000-0000CC070000}"/>
    <cellStyle name="Currency 2 2 2 8" xfId="1997" xr:uid="{00000000-0005-0000-0000-0000CD070000}"/>
    <cellStyle name="Currency 2 2 2 8 2" xfId="1998" xr:uid="{00000000-0005-0000-0000-0000CE070000}"/>
    <cellStyle name="Currency 2 2 2 8 3" xfId="1999" xr:uid="{00000000-0005-0000-0000-0000CF070000}"/>
    <cellStyle name="Currency 2 2 2 9" xfId="2000" xr:uid="{00000000-0005-0000-0000-0000D0070000}"/>
    <cellStyle name="Currency 2 2 3" xfId="2001" xr:uid="{00000000-0005-0000-0000-0000D1070000}"/>
    <cellStyle name="Currency 2 2 3 2" xfId="2002" xr:uid="{00000000-0005-0000-0000-0000D2070000}"/>
    <cellStyle name="Currency 2 2 4" xfId="2003" xr:uid="{00000000-0005-0000-0000-0000D3070000}"/>
    <cellStyle name="Currency 2 20" xfId="2004" xr:uid="{00000000-0005-0000-0000-0000D4070000}"/>
    <cellStyle name="Currency 2 20 2" xfId="2005" xr:uid="{00000000-0005-0000-0000-0000D5070000}"/>
    <cellStyle name="Currency 2 20 2 2" xfId="2006" xr:uid="{00000000-0005-0000-0000-0000D6070000}"/>
    <cellStyle name="Currency 2 20 3" xfId="2007" xr:uid="{00000000-0005-0000-0000-0000D7070000}"/>
    <cellStyle name="Currency 2 21" xfId="2008" xr:uid="{00000000-0005-0000-0000-0000D8070000}"/>
    <cellStyle name="Currency 2 21 2" xfId="2009" xr:uid="{00000000-0005-0000-0000-0000D9070000}"/>
    <cellStyle name="Currency 2 22" xfId="2010" xr:uid="{00000000-0005-0000-0000-0000DA070000}"/>
    <cellStyle name="Currency 2 22 2" xfId="2011" xr:uid="{00000000-0005-0000-0000-0000DB070000}"/>
    <cellStyle name="Currency 2 23" xfId="2012" xr:uid="{00000000-0005-0000-0000-0000DC070000}"/>
    <cellStyle name="Currency 2 24" xfId="2013" xr:uid="{00000000-0005-0000-0000-0000DD070000}"/>
    <cellStyle name="Currency 2 25" xfId="2014" xr:uid="{00000000-0005-0000-0000-0000DE070000}"/>
    <cellStyle name="Currency 2 3" xfId="2015" xr:uid="{00000000-0005-0000-0000-0000DF070000}"/>
    <cellStyle name="Currency 2 3 2" xfId="2016" xr:uid="{00000000-0005-0000-0000-0000E0070000}"/>
    <cellStyle name="Currency 2 3 2 2" xfId="2017" xr:uid="{00000000-0005-0000-0000-0000E1070000}"/>
    <cellStyle name="Currency 2 3 3" xfId="2018" xr:uid="{00000000-0005-0000-0000-0000E2070000}"/>
    <cellStyle name="Currency 2 4" xfId="2019" xr:uid="{00000000-0005-0000-0000-0000E3070000}"/>
    <cellStyle name="Currency 2 4 10" xfId="2020" xr:uid="{00000000-0005-0000-0000-0000E4070000}"/>
    <cellStyle name="Currency 2 4 10 2" xfId="2021" xr:uid="{00000000-0005-0000-0000-0000E5070000}"/>
    <cellStyle name="Currency 2 4 10 3" xfId="2022" xr:uid="{00000000-0005-0000-0000-0000E6070000}"/>
    <cellStyle name="Currency 2 4 11" xfId="2023" xr:uid="{00000000-0005-0000-0000-0000E7070000}"/>
    <cellStyle name="Currency 2 4 12" xfId="2024" xr:uid="{00000000-0005-0000-0000-0000E8070000}"/>
    <cellStyle name="Currency 2 4 12 2" xfId="2025" xr:uid="{00000000-0005-0000-0000-0000E9070000}"/>
    <cellStyle name="Currency 2 4 12 2 2" xfId="2026" xr:uid="{00000000-0005-0000-0000-0000EA070000}"/>
    <cellStyle name="Currency 2 4 12 3" xfId="2027" xr:uid="{00000000-0005-0000-0000-0000EB070000}"/>
    <cellStyle name="Currency 2 4 12 4" xfId="2028" xr:uid="{00000000-0005-0000-0000-0000EC070000}"/>
    <cellStyle name="Currency 2 4 13" xfId="2029" xr:uid="{00000000-0005-0000-0000-0000ED070000}"/>
    <cellStyle name="Currency 2 4 13 2" xfId="2030" xr:uid="{00000000-0005-0000-0000-0000EE070000}"/>
    <cellStyle name="Currency 2 4 13 2 2" xfId="2031" xr:uid="{00000000-0005-0000-0000-0000EF070000}"/>
    <cellStyle name="Currency 2 4 13 3" xfId="2032" xr:uid="{00000000-0005-0000-0000-0000F0070000}"/>
    <cellStyle name="Currency 2 4 14" xfId="2033" xr:uid="{00000000-0005-0000-0000-0000F1070000}"/>
    <cellStyle name="Currency 2 4 14 2" xfId="2034" xr:uid="{00000000-0005-0000-0000-0000F2070000}"/>
    <cellStyle name="Currency 2 4 14 2 2" xfId="2035" xr:uid="{00000000-0005-0000-0000-0000F3070000}"/>
    <cellStyle name="Currency 2 4 14 3" xfId="2036" xr:uid="{00000000-0005-0000-0000-0000F4070000}"/>
    <cellStyle name="Currency 2 4 15" xfId="2037" xr:uid="{00000000-0005-0000-0000-0000F5070000}"/>
    <cellStyle name="Currency 2 4 15 2" xfId="2038" xr:uid="{00000000-0005-0000-0000-0000F6070000}"/>
    <cellStyle name="Currency 2 4 16" xfId="2039" xr:uid="{00000000-0005-0000-0000-0000F7070000}"/>
    <cellStyle name="Currency 2 4 16 2" xfId="2040" xr:uid="{00000000-0005-0000-0000-0000F8070000}"/>
    <cellStyle name="Currency 2 4 17" xfId="2041" xr:uid="{00000000-0005-0000-0000-0000F9070000}"/>
    <cellStyle name="Currency 2 4 18" xfId="2042" xr:uid="{00000000-0005-0000-0000-0000FA070000}"/>
    <cellStyle name="Currency 2 4 19" xfId="2043" xr:uid="{00000000-0005-0000-0000-0000FB070000}"/>
    <cellStyle name="Currency 2 4 2" xfId="2044" xr:uid="{00000000-0005-0000-0000-0000FC070000}"/>
    <cellStyle name="Currency 2 4 2 10" xfId="2045" xr:uid="{00000000-0005-0000-0000-0000FD070000}"/>
    <cellStyle name="Currency 2 4 2 10 2" xfId="2046" xr:uid="{00000000-0005-0000-0000-0000FE070000}"/>
    <cellStyle name="Currency 2 4 2 10 2 2" xfId="2047" xr:uid="{00000000-0005-0000-0000-0000FF070000}"/>
    <cellStyle name="Currency 2 4 2 10 3" xfId="2048" xr:uid="{00000000-0005-0000-0000-000000080000}"/>
    <cellStyle name="Currency 2 4 2 10 4" xfId="2049" xr:uid="{00000000-0005-0000-0000-000001080000}"/>
    <cellStyle name="Currency 2 4 2 11" xfId="2050" xr:uid="{00000000-0005-0000-0000-000002080000}"/>
    <cellStyle name="Currency 2 4 2 11 2" xfId="2051" xr:uid="{00000000-0005-0000-0000-000003080000}"/>
    <cellStyle name="Currency 2 4 2 11 2 2" xfId="2052" xr:uid="{00000000-0005-0000-0000-000004080000}"/>
    <cellStyle name="Currency 2 4 2 11 3" xfId="2053" xr:uid="{00000000-0005-0000-0000-000005080000}"/>
    <cellStyle name="Currency 2 4 2 12" xfId="2054" xr:uid="{00000000-0005-0000-0000-000006080000}"/>
    <cellStyle name="Currency 2 4 2 12 2" xfId="2055" xr:uid="{00000000-0005-0000-0000-000007080000}"/>
    <cellStyle name="Currency 2 4 2 12 2 2" xfId="2056" xr:uid="{00000000-0005-0000-0000-000008080000}"/>
    <cellStyle name="Currency 2 4 2 12 3" xfId="2057" xr:uid="{00000000-0005-0000-0000-000009080000}"/>
    <cellStyle name="Currency 2 4 2 13" xfId="2058" xr:uid="{00000000-0005-0000-0000-00000A080000}"/>
    <cellStyle name="Currency 2 4 2 13 2" xfId="2059" xr:uid="{00000000-0005-0000-0000-00000B080000}"/>
    <cellStyle name="Currency 2 4 2 14" xfId="2060" xr:uid="{00000000-0005-0000-0000-00000C080000}"/>
    <cellStyle name="Currency 2 4 2 14 2" xfId="2061" xr:uid="{00000000-0005-0000-0000-00000D080000}"/>
    <cellStyle name="Currency 2 4 2 15" xfId="2062" xr:uid="{00000000-0005-0000-0000-00000E080000}"/>
    <cellStyle name="Currency 2 4 2 16" xfId="2063" xr:uid="{00000000-0005-0000-0000-00000F080000}"/>
    <cellStyle name="Currency 2 4 2 17" xfId="2064" xr:uid="{00000000-0005-0000-0000-000010080000}"/>
    <cellStyle name="Currency 2 4 2 2" xfId="2065" xr:uid="{00000000-0005-0000-0000-000011080000}"/>
    <cellStyle name="Currency 2 4 2 2 10" xfId="2066" xr:uid="{00000000-0005-0000-0000-000012080000}"/>
    <cellStyle name="Currency 2 4 2 2 10 2" xfId="2067" xr:uid="{00000000-0005-0000-0000-000013080000}"/>
    <cellStyle name="Currency 2 4 2 2 10 2 2" xfId="2068" xr:uid="{00000000-0005-0000-0000-000014080000}"/>
    <cellStyle name="Currency 2 4 2 2 10 3" xfId="2069" xr:uid="{00000000-0005-0000-0000-000015080000}"/>
    <cellStyle name="Currency 2 4 2 2 11" xfId="2070" xr:uid="{00000000-0005-0000-0000-000016080000}"/>
    <cellStyle name="Currency 2 4 2 2 11 2" xfId="2071" xr:uid="{00000000-0005-0000-0000-000017080000}"/>
    <cellStyle name="Currency 2 4 2 2 12" xfId="2072" xr:uid="{00000000-0005-0000-0000-000018080000}"/>
    <cellStyle name="Currency 2 4 2 2 12 2" xfId="2073" xr:uid="{00000000-0005-0000-0000-000019080000}"/>
    <cellStyle name="Currency 2 4 2 2 13" xfId="2074" xr:uid="{00000000-0005-0000-0000-00001A080000}"/>
    <cellStyle name="Currency 2 4 2 2 14" xfId="2075" xr:uid="{00000000-0005-0000-0000-00001B080000}"/>
    <cellStyle name="Currency 2 4 2 2 15" xfId="2076" xr:uid="{00000000-0005-0000-0000-00001C080000}"/>
    <cellStyle name="Currency 2 4 2 2 2" xfId="2077" xr:uid="{00000000-0005-0000-0000-00001D080000}"/>
    <cellStyle name="Currency 2 4 2 2 2 2" xfId="2078" xr:uid="{00000000-0005-0000-0000-00001E080000}"/>
    <cellStyle name="Currency 2 4 2 2 2 2 2" xfId="2079" xr:uid="{00000000-0005-0000-0000-00001F080000}"/>
    <cellStyle name="Currency 2 4 2 2 2 2 3" xfId="2080" xr:uid="{00000000-0005-0000-0000-000020080000}"/>
    <cellStyle name="Currency 2 4 2 2 2 2 3 2" xfId="2081" xr:uid="{00000000-0005-0000-0000-000021080000}"/>
    <cellStyle name="Currency 2 4 2 2 2 2 3 3" xfId="2082" xr:uid="{00000000-0005-0000-0000-000022080000}"/>
    <cellStyle name="Currency 2 4 2 2 2 2 4" xfId="2083" xr:uid="{00000000-0005-0000-0000-000023080000}"/>
    <cellStyle name="Currency 2 4 2 2 2 2 4 2" xfId="2084" xr:uid="{00000000-0005-0000-0000-000024080000}"/>
    <cellStyle name="Currency 2 4 2 2 2 2 4 2 2" xfId="2085" xr:uid="{00000000-0005-0000-0000-000025080000}"/>
    <cellStyle name="Currency 2 4 2 2 2 2 4 3" xfId="2086" xr:uid="{00000000-0005-0000-0000-000026080000}"/>
    <cellStyle name="Currency 2 4 2 2 2 2 5" xfId="2087" xr:uid="{00000000-0005-0000-0000-000027080000}"/>
    <cellStyle name="Currency 2 4 2 2 2 2 5 2" xfId="2088" xr:uid="{00000000-0005-0000-0000-000028080000}"/>
    <cellStyle name="Currency 2 4 2 2 2 2 5 2 2" xfId="2089" xr:uid="{00000000-0005-0000-0000-000029080000}"/>
    <cellStyle name="Currency 2 4 2 2 2 2 5 3" xfId="2090" xr:uid="{00000000-0005-0000-0000-00002A080000}"/>
    <cellStyle name="Currency 2 4 2 2 2 2 6" xfId="2091" xr:uid="{00000000-0005-0000-0000-00002B080000}"/>
    <cellStyle name="Currency 2 4 2 2 2 2 6 2" xfId="2092" xr:uid="{00000000-0005-0000-0000-00002C080000}"/>
    <cellStyle name="Currency 2 4 2 2 2 2 6 2 2" xfId="2093" xr:uid="{00000000-0005-0000-0000-00002D080000}"/>
    <cellStyle name="Currency 2 4 2 2 2 2 6 3" xfId="2094" xr:uid="{00000000-0005-0000-0000-00002E080000}"/>
    <cellStyle name="Currency 2 4 2 2 2 2 7" xfId="2095" xr:uid="{00000000-0005-0000-0000-00002F080000}"/>
    <cellStyle name="Currency 2 4 2 2 2 2 7 2" xfId="2096" xr:uid="{00000000-0005-0000-0000-000030080000}"/>
    <cellStyle name="Currency 2 4 2 2 2 2 8" xfId="2097" xr:uid="{00000000-0005-0000-0000-000031080000}"/>
    <cellStyle name="Currency 2 4 2 2 2 2 8 2" xfId="2098" xr:uid="{00000000-0005-0000-0000-000032080000}"/>
    <cellStyle name="Currency 2 4 2 2 2 2 9" xfId="2099" xr:uid="{00000000-0005-0000-0000-000033080000}"/>
    <cellStyle name="Currency 2 4 2 2 2 3" xfId="2100" xr:uid="{00000000-0005-0000-0000-000034080000}"/>
    <cellStyle name="Currency 2 4 2 2 2 3 2" xfId="2101" xr:uid="{00000000-0005-0000-0000-000035080000}"/>
    <cellStyle name="Currency 2 4 2 2 2 3 3" xfId="2102" xr:uid="{00000000-0005-0000-0000-000036080000}"/>
    <cellStyle name="Currency 2 4 2 2 2 3 3 2" xfId="2103" xr:uid="{00000000-0005-0000-0000-000037080000}"/>
    <cellStyle name="Currency 2 4 2 2 2 3 3 3" xfId="2104" xr:uid="{00000000-0005-0000-0000-000038080000}"/>
    <cellStyle name="Currency 2 4 2 2 2 3 4" xfId="2105" xr:uid="{00000000-0005-0000-0000-000039080000}"/>
    <cellStyle name="Currency 2 4 2 2 2 3 4 2" xfId="2106" xr:uid="{00000000-0005-0000-0000-00003A080000}"/>
    <cellStyle name="Currency 2 4 2 2 2 3 4 2 2" xfId="2107" xr:uid="{00000000-0005-0000-0000-00003B080000}"/>
    <cellStyle name="Currency 2 4 2 2 2 3 4 3" xfId="2108" xr:uid="{00000000-0005-0000-0000-00003C080000}"/>
    <cellStyle name="Currency 2 4 2 2 2 3 5" xfId="2109" xr:uid="{00000000-0005-0000-0000-00003D080000}"/>
    <cellStyle name="Currency 2 4 2 2 2 3 5 2" xfId="2110" xr:uid="{00000000-0005-0000-0000-00003E080000}"/>
    <cellStyle name="Currency 2 4 2 2 2 3 5 2 2" xfId="2111" xr:uid="{00000000-0005-0000-0000-00003F080000}"/>
    <cellStyle name="Currency 2 4 2 2 2 3 5 3" xfId="2112" xr:uid="{00000000-0005-0000-0000-000040080000}"/>
    <cellStyle name="Currency 2 4 2 2 2 3 6" xfId="2113" xr:uid="{00000000-0005-0000-0000-000041080000}"/>
    <cellStyle name="Currency 2 4 2 2 2 3 6 2" xfId="2114" xr:uid="{00000000-0005-0000-0000-000042080000}"/>
    <cellStyle name="Currency 2 4 2 2 2 3 6 2 2" xfId="2115" xr:uid="{00000000-0005-0000-0000-000043080000}"/>
    <cellStyle name="Currency 2 4 2 2 2 3 6 3" xfId="2116" xr:uid="{00000000-0005-0000-0000-000044080000}"/>
    <cellStyle name="Currency 2 4 2 2 2 3 7" xfId="2117" xr:uid="{00000000-0005-0000-0000-000045080000}"/>
    <cellStyle name="Currency 2 4 2 2 2 3 7 2" xfId="2118" xr:uid="{00000000-0005-0000-0000-000046080000}"/>
    <cellStyle name="Currency 2 4 2 2 2 3 8" xfId="2119" xr:uid="{00000000-0005-0000-0000-000047080000}"/>
    <cellStyle name="Currency 2 4 2 2 2 3 8 2" xfId="2120" xr:uid="{00000000-0005-0000-0000-000048080000}"/>
    <cellStyle name="Currency 2 4 2 2 2 3 9" xfId="2121" xr:uid="{00000000-0005-0000-0000-000049080000}"/>
    <cellStyle name="Currency 2 4 2 2 2 4" xfId="2122" xr:uid="{00000000-0005-0000-0000-00004A080000}"/>
    <cellStyle name="Currency 2 4 2 2 2 4 2" xfId="2123" xr:uid="{00000000-0005-0000-0000-00004B080000}"/>
    <cellStyle name="Currency 2 4 2 2 2 4 3" xfId="2124" xr:uid="{00000000-0005-0000-0000-00004C080000}"/>
    <cellStyle name="Currency 2 4 2 2 2 4 3 2" xfId="2125" xr:uid="{00000000-0005-0000-0000-00004D080000}"/>
    <cellStyle name="Currency 2 4 2 2 2 4 3 2 2" xfId="2126" xr:uid="{00000000-0005-0000-0000-00004E080000}"/>
    <cellStyle name="Currency 2 4 2 2 2 4 3 3" xfId="2127" xr:uid="{00000000-0005-0000-0000-00004F080000}"/>
    <cellStyle name="Currency 2 4 2 2 2 4 4" xfId="2128" xr:uid="{00000000-0005-0000-0000-000050080000}"/>
    <cellStyle name="Currency 2 4 2 2 2 4 4 2" xfId="2129" xr:uid="{00000000-0005-0000-0000-000051080000}"/>
    <cellStyle name="Currency 2 4 2 2 2 4 4 2 2" xfId="2130" xr:uid="{00000000-0005-0000-0000-000052080000}"/>
    <cellStyle name="Currency 2 4 2 2 2 4 4 3" xfId="2131" xr:uid="{00000000-0005-0000-0000-000053080000}"/>
    <cellStyle name="Currency 2 4 2 2 2 4 5" xfId="2132" xr:uid="{00000000-0005-0000-0000-000054080000}"/>
    <cellStyle name="Currency 2 4 2 2 2 4 5 2" xfId="2133" xr:uid="{00000000-0005-0000-0000-000055080000}"/>
    <cellStyle name="Currency 2 4 2 2 2 4 5 2 2" xfId="2134" xr:uid="{00000000-0005-0000-0000-000056080000}"/>
    <cellStyle name="Currency 2 4 2 2 2 4 5 3" xfId="2135" xr:uid="{00000000-0005-0000-0000-000057080000}"/>
    <cellStyle name="Currency 2 4 2 2 2 4 6" xfId="2136" xr:uid="{00000000-0005-0000-0000-000058080000}"/>
    <cellStyle name="Currency 2 4 2 2 2 4 6 2" xfId="2137" xr:uid="{00000000-0005-0000-0000-000059080000}"/>
    <cellStyle name="Currency 2 4 2 2 2 4 7" xfId="2138" xr:uid="{00000000-0005-0000-0000-00005A080000}"/>
    <cellStyle name="Currency 2 4 2 2 2 4 7 2" xfId="2139" xr:uid="{00000000-0005-0000-0000-00005B080000}"/>
    <cellStyle name="Currency 2 4 2 2 2 4 8" xfId="2140" xr:uid="{00000000-0005-0000-0000-00005C080000}"/>
    <cellStyle name="Currency 2 4 2 2 2 4 9" xfId="2141" xr:uid="{00000000-0005-0000-0000-00005D080000}"/>
    <cellStyle name="Currency 2 4 2 2 2 5" xfId="2142" xr:uid="{00000000-0005-0000-0000-00005E080000}"/>
    <cellStyle name="Currency 2 4 2 2 2 5 2" xfId="2143" xr:uid="{00000000-0005-0000-0000-00005F080000}"/>
    <cellStyle name="Currency 2 4 2 2 2 5 3" xfId="2144" xr:uid="{00000000-0005-0000-0000-000060080000}"/>
    <cellStyle name="Currency 2 4 2 2 2 6" xfId="2145" xr:uid="{00000000-0005-0000-0000-000061080000}"/>
    <cellStyle name="Currency 2 4 2 2 2 6 2" xfId="2146" xr:uid="{00000000-0005-0000-0000-000062080000}"/>
    <cellStyle name="Currency 2 4 2 2 2 6 2 2" xfId="2147" xr:uid="{00000000-0005-0000-0000-000063080000}"/>
    <cellStyle name="Currency 2 4 2 2 2 6 2 2 2" xfId="2148" xr:uid="{00000000-0005-0000-0000-000064080000}"/>
    <cellStyle name="Currency 2 4 2 2 2 6 2 3" xfId="2149" xr:uid="{00000000-0005-0000-0000-000065080000}"/>
    <cellStyle name="Currency 2 4 2 2 2 6 3" xfId="2150" xr:uid="{00000000-0005-0000-0000-000066080000}"/>
    <cellStyle name="Currency 2 4 2 2 2 6 3 2" xfId="2151" xr:uid="{00000000-0005-0000-0000-000067080000}"/>
    <cellStyle name="Currency 2 4 2 2 2 6 3 2 2" xfId="2152" xr:uid="{00000000-0005-0000-0000-000068080000}"/>
    <cellStyle name="Currency 2 4 2 2 2 6 3 3" xfId="2153" xr:uid="{00000000-0005-0000-0000-000069080000}"/>
    <cellStyle name="Currency 2 4 2 2 2 6 4" xfId="2154" xr:uid="{00000000-0005-0000-0000-00006A080000}"/>
    <cellStyle name="Currency 2 4 2 2 2 6 4 2" xfId="2155" xr:uid="{00000000-0005-0000-0000-00006B080000}"/>
    <cellStyle name="Currency 2 4 2 2 2 6 4 2 2" xfId="2156" xr:uid="{00000000-0005-0000-0000-00006C080000}"/>
    <cellStyle name="Currency 2 4 2 2 2 6 4 3" xfId="2157" xr:uid="{00000000-0005-0000-0000-00006D080000}"/>
    <cellStyle name="Currency 2 4 2 2 2 6 5" xfId="2158" xr:uid="{00000000-0005-0000-0000-00006E080000}"/>
    <cellStyle name="Currency 2 4 2 2 2 6 5 2" xfId="2159" xr:uid="{00000000-0005-0000-0000-00006F080000}"/>
    <cellStyle name="Currency 2 4 2 2 2 6 6" xfId="2160" xr:uid="{00000000-0005-0000-0000-000070080000}"/>
    <cellStyle name="Currency 2 4 2 2 2 6 6 2" xfId="2161" xr:uid="{00000000-0005-0000-0000-000071080000}"/>
    <cellStyle name="Currency 2 4 2 2 2 6 7" xfId="2162" xr:uid="{00000000-0005-0000-0000-000072080000}"/>
    <cellStyle name="Currency 2 4 2 2 2 7" xfId="2163" xr:uid="{00000000-0005-0000-0000-000073080000}"/>
    <cellStyle name="Currency 2 4 2 2 2 7 2" xfId="2164" xr:uid="{00000000-0005-0000-0000-000074080000}"/>
    <cellStyle name="Currency 2 4 2 2 2 7 2 2" xfId="2165" xr:uid="{00000000-0005-0000-0000-000075080000}"/>
    <cellStyle name="Currency 2 4 2 2 2 7 3" xfId="2166" xr:uid="{00000000-0005-0000-0000-000076080000}"/>
    <cellStyle name="Currency 2 4 2 2 2 8" xfId="2167" xr:uid="{00000000-0005-0000-0000-000077080000}"/>
    <cellStyle name="Currency 2 4 2 2 2 8 2" xfId="2168" xr:uid="{00000000-0005-0000-0000-000078080000}"/>
    <cellStyle name="Currency 2 4 2 2 2 8 2 2" xfId="2169" xr:uid="{00000000-0005-0000-0000-000079080000}"/>
    <cellStyle name="Currency 2 4 2 2 2 8 3" xfId="2170" xr:uid="{00000000-0005-0000-0000-00007A080000}"/>
    <cellStyle name="Currency 2 4 2 2 3" xfId="2171" xr:uid="{00000000-0005-0000-0000-00007B080000}"/>
    <cellStyle name="Currency 2 4 2 2 3 10" xfId="2172" xr:uid="{00000000-0005-0000-0000-00007C080000}"/>
    <cellStyle name="Currency 2 4 2 2 3 2" xfId="2173" xr:uid="{00000000-0005-0000-0000-00007D080000}"/>
    <cellStyle name="Currency 2 4 2 2 3 2 2" xfId="2174" xr:uid="{00000000-0005-0000-0000-00007E080000}"/>
    <cellStyle name="Currency 2 4 2 2 3 2 3" xfId="2175" xr:uid="{00000000-0005-0000-0000-00007F080000}"/>
    <cellStyle name="Currency 2 4 2 2 3 2 3 2" xfId="2176" xr:uid="{00000000-0005-0000-0000-000080080000}"/>
    <cellStyle name="Currency 2 4 2 2 3 2 3 3" xfId="2177" xr:uid="{00000000-0005-0000-0000-000081080000}"/>
    <cellStyle name="Currency 2 4 2 2 3 2 4" xfId="2178" xr:uid="{00000000-0005-0000-0000-000082080000}"/>
    <cellStyle name="Currency 2 4 2 2 3 2 4 2" xfId="2179" xr:uid="{00000000-0005-0000-0000-000083080000}"/>
    <cellStyle name="Currency 2 4 2 2 3 2 4 2 2" xfId="2180" xr:uid="{00000000-0005-0000-0000-000084080000}"/>
    <cellStyle name="Currency 2 4 2 2 3 2 4 3" xfId="2181" xr:uid="{00000000-0005-0000-0000-000085080000}"/>
    <cellStyle name="Currency 2 4 2 2 3 2 5" xfId="2182" xr:uid="{00000000-0005-0000-0000-000086080000}"/>
    <cellStyle name="Currency 2 4 2 2 3 2 5 2" xfId="2183" xr:uid="{00000000-0005-0000-0000-000087080000}"/>
    <cellStyle name="Currency 2 4 2 2 3 2 5 2 2" xfId="2184" xr:uid="{00000000-0005-0000-0000-000088080000}"/>
    <cellStyle name="Currency 2 4 2 2 3 2 5 3" xfId="2185" xr:uid="{00000000-0005-0000-0000-000089080000}"/>
    <cellStyle name="Currency 2 4 2 2 3 2 6" xfId="2186" xr:uid="{00000000-0005-0000-0000-00008A080000}"/>
    <cellStyle name="Currency 2 4 2 2 3 2 6 2" xfId="2187" xr:uid="{00000000-0005-0000-0000-00008B080000}"/>
    <cellStyle name="Currency 2 4 2 2 3 2 6 2 2" xfId="2188" xr:uid="{00000000-0005-0000-0000-00008C080000}"/>
    <cellStyle name="Currency 2 4 2 2 3 2 6 3" xfId="2189" xr:uid="{00000000-0005-0000-0000-00008D080000}"/>
    <cellStyle name="Currency 2 4 2 2 3 2 7" xfId="2190" xr:uid="{00000000-0005-0000-0000-00008E080000}"/>
    <cellStyle name="Currency 2 4 2 2 3 2 7 2" xfId="2191" xr:uid="{00000000-0005-0000-0000-00008F080000}"/>
    <cellStyle name="Currency 2 4 2 2 3 2 8" xfId="2192" xr:uid="{00000000-0005-0000-0000-000090080000}"/>
    <cellStyle name="Currency 2 4 2 2 3 2 8 2" xfId="2193" xr:uid="{00000000-0005-0000-0000-000091080000}"/>
    <cellStyle name="Currency 2 4 2 2 3 2 9" xfId="2194" xr:uid="{00000000-0005-0000-0000-000092080000}"/>
    <cellStyle name="Currency 2 4 2 2 3 3" xfId="2195" xr:uid="{00000000-0005-0000-0000-000093080000}"/>
    <cellStyle name="Currency 2 4 2 2 3 4" xfId="2196" xr:uid="{00000000-0005-0000-0000-000094080000}"/>
    <cellStyle name="Currency 2 4 2 2 3 4 2" xfId="2197" xr:uid="{00000000-0005-0000-0000-000095080000}"/>
    <cellStyle name="Currency 2 4 2 2 3 4 3" xfId="2198" xr:uid="{00000000-0005-0000-0000-000096080000}"/>
    <cellStyle name="Currency 2 4 2 2 3 5" xfId="2199" xr:uid="{00000000-0005-0000-0000-000097080000}"/>
    <cellStyle name="Currency 2 4 2 2 3 5 2" xfId="2200" xr:uid="{00000000-0005-0000-0000-000098080000}"/>
    <cellStyle name="Currency 2 4 2 2 3 5 2 2" xfId="2201" xr:uid="{00000000-0005-0000-0000-000099080000}"/>
    <cellStyle name="Currency 2 4 2 2 3 5 3" xfId="2202" xr:uid="{00000000-0005-0000-0000-00009A080000}"/>
    <cellStyle name="Currency 2 4 2 2 3 6" xfId="2203" xr:uid="{00000000-0005-0000-0000-00009B080000}"/>
    <cellStyle name="Currency 2 4 2 2 3 6 2" xfId="2204" xr:uid="{00000000-0005-0000-0000-00009C080000}"/>
    <cellStyle name="Currency 2 4 2 2 3 6 2 2" xfId="2205" xr:uid="{00000000-0005-0000-0000-00009D080000}"/>
    <cellStyle name="Currency 2 4 2 2 3 6 3" xfId="2206" xr:uid="{00000000-0005-0000-0000-00009E080000}"/>
    <cellStyle name="Currency 2 4 2 2 3 7" xfId="2207" xr:uid="{00000000-0005-0000-0000-00009F080000}"/>
    <cellStyle name="Currency 2 4 2 2 3 7 2" xfId="2208" xr:uid="{00000000-0005-0000-0000-0000A0080000}"/>
    <cellStyle name="Currency 2 4 2 2 3 7 2 2" xfId="2209" xr:uid="{00000000-0005-0000-0000-0000A1080000}"/>
    <cellStyle name="Currency 2 4 2 2 3 7 3" xfId="2210" xr:uid="{00000000-0005-0000-0000-0000A2080000}"/>
    <cellStyle name="Currency 2 4 2 2 3 8" xfId="2211" xr:uid="{00000000-0005-0000-0000-0000A3080000}"/>
    <cellStyle name="Currency 2 4 2 2 3 8 2" xfId="2212" xr:uid="{00000000-0005-0000-0000-0000A4080000}"/>
    <cellStyle name="Currency 2 4 2 2 3 9" xfId="2213" xr:uid="{00000000-0005-0000-0000-0000A5080000}"/>
    <cellStyle name="Currency 2 4 2 2 3 9 2" xfId="2214" xr:uid="{00000000-0005-0000-0000-0000A6080000}"/>
    <cellStyle name="Currency 2 4 2 2 4" xfId="2215" xr:uid="{00000000-0005-0000-0000-0000A7080000}"/>
    <cellStyle name="Currency 2 4 2 2 4 2" xfId="2216" xr:uid="{00000000-0005-0000-0000-0000A8080000}"/>
    <cellStyle name="Currency 2 4 2 2 4 2 10" xfId="2217" xr:uid="{00000000-0005-0000-0000-0000A9080000}"/>
    <cellStyle name="Currency 2 4 2 2 4 2 2" xfId="2218" xr:uid="{00000000-0005-0000-0000-0000AA080000}"/>
    <cellStyle name="Currency 2 4 2 2 4 2 3" xfId="2219" xr:uid="{00000000-0005-0000-0000-0000AB080000}"/>
    <cellStyle name="Currency 2 4 2 2 4 2 4" xfId="2220" xr:uid="{00000000-0005-0000-0000-0000AC080000}"/>
    <cellStyle name="Currency 2 4 2 2 4 2 4 2" xfId="2221" xr:uid="{00000000-0005-0000-0000-0000AD080000}"/>
    <cellStyle name="Currency 2 4 2 2 4 2 4 2 2" xfId="2222" xr:uid="{00000000-0005-0000-0000-0000AE080000}"/>
    <cellStyle name="Currency 2 4 2 2 4 2 4 3" xfId="2223" xr:uid="{00000000-0005-0000-0000-0000AF080000}"/>
    <cellStyle name="Currency 2 4 2 2 4 2 5" xfId="2224" xr:uid="{00000000-0005-0000-0000-0000B0080000}"/>
    <cellStyle name="Currency 2 4 2 2 4 2 5 2" xfId="2225" xr:uid="{00000000-0005-0000-0000-0000B1080000}"/>
    <cellStyle name="Currency 2 4 2 2 4 2 5 2 2" xfId="2226" xr:uid="{00000000-0005-0000-0000-0000B2080000}"/>
    <cellStyle name="Currency 2 4 2 2 4 2 5 3" xfId="2227" xr:uid="{00000000-0005-0000-0000-0000B3080000}"/>
    <cellStyle name="Currency 2 4 2 2 4 2 6" xfId="2228" xr:uid="{00000000-0005-0000-0000-0000B4080000}"/>
    <cellStyle name="Currency 2 4 2 2 4 2 6 2" xfId="2229" xr:uid="{00000000-0005-0000-0000-0000B5080000}"/>
    <cellStyle name="Currency 2 4 2 2 4 2 6 2 2" xfId="2230" xr:uid="{00000000-0005-0000-0000-0000B6080000}"/>
    <cellStyle name="Currency 2 4 2 2 4 2 6 3" xfId="2231" xr:uid="{00000000-0005-0000-0000-0000B7080000}"/>
    <cellStyle name="Currency 2 4 2 2 4 2 7" xfId="2232" xr:uid="{00000000-0005-0000-0000-0000B8080000}"/>
    <cellStyle name="Currency 2 4 2 2 4 2 7 2" xfId="2233" xr:uid="{00000000-0005-0000-0000-0000B9080000}"/>
    <cellStyle name="Currency 2 4 2 2 4 2 8" xfId="2234" xr:uid="{00000000-0005-0000-0000-0000BA080000}"/>
    <cellStyle name="Currency 2 4 2 2 4 2 8 2" xfId="2235" xr:uid="{00000000-0005-0000-0000-0000BB080000}"/>
    <cellStyle name="Currency 2 4 2 2 4 2 9" xfId="2236" xr:uid="{00000000-0005-0000-0000-0000BC080000}"/>
    <cellStyle name="Currency 2 4 2 2 4 3" xfId="2237" xr:uid="{00000000-0005-0000-0000-0000BD080000}"/>
    <cellStyle name="Currency 2 4 2 2 4 4" xfId="2238" xr:uid="{00000000-0005-0000-0000-0000BE080000}"/>
    <cellStyle name="Currency 2 4 2 2 4 4 2" xfId="2239" xr:uid="{00000000-0005-0000-0000-0000BF080000}"/>
    <cellStyle name="Currency 2 4 2 2 4 4 2 2" xfId="2240" xr:uid="{00000000-0005-0000-0000-0000C0080000}"/>
    <cellStyle name="Currency 2 4 2 2 4 4 3" xfId="2241" xr:uid="{00000000-0005-0000-0000-0000C1080000}"/>
    <cellStyle name="Currency 2 4 2 2 4 5" xfId="2242" xr:uid="{00000000-0005-0000-0000-0000C2080000}"/>
    <cellStyle name="Currency 2 4 2 2 4 5 2" xfId="2243" xr:uid="{00000000-0005-0000-0000-0000C3080000}"/>
    <cellStyle name="Currency 2 4 2 2 4 5 2 2" xfId="2244" xr:uid="{00000000-0005-0000-0000-0000C4080000}"/>
    <cellStyle name="Currency 2 4 2 2 4 5 3" xfId="2245" xr:uid="{00000000-0005-0000-0000-0000C5080000}"/>
    <cellStyle name="Currency 2 4 2 2 5" xfId="2246" xr:uid="{00000000-0005-0000-0000-0000C6080000}"/>
    <cellStyle name="Currency 2 4 2 2 5 2" xfId="2247" xr:uid="{00000000-0005-0000-0000-0000C7080000}"/>
    <cellStyle name="Currency 2 4 2 2 5 3" xfId="2248" xr:uid="{00000000-0005-0000-0000-0000C8080000}"/>
    <cellStyle name="Currency 2 4 2 2 5 3 2" xfId="2249" xr:uid="{00000000-0005-0000-0000-0000C9080000}"/>
    <cellStyle name="Currency 2 4 2 2 5 3 3" xfId="2250" xr:uid="{00000000-0005-0000-0000-0000CA080000}"/>
    <cellStyle name="Currency 2 4 2 2 5 4" xfId="2251" xr:uid="{00000000-0005-0000-0000-0000CB080000}"/>
    <cellStyle name="Currency 2 4 2 2 5 4 2" xfId="2252" xr:uid="{00000000-0005-0000-0000-0000CC080000}"/>
    <cellStyle name="Currency 2 4 2 2 5 4 2 2" xfId="2253" xr:uid="{00000000-0005-0000-0000-0000CD080000}"/>
    <cellStyle name="Currency 2 4 2 2 5 4 3" xfId="2254" xr:uid="{00000000-0005-0000-0000-0000CE080000}"/>
    <cellStyle name="Currency 2 4 2 2 5 5" xfId="2255" xr:uid="{00000000-0005-0000-0000-0000CF080000}"/>
    <cellStyle name="Currency 2 4 2 2 5 5 2" xfId="2256" xr:uid="{00000000-0005-0000-0000-0000D0080000}"/>
    <cellStyle name="Currency 2 4 2 2 5 5 2 2" xfId="2257" xr:uid="{00000000-0005-0000-0000-0000D1080000}"/>
    <cellStyle name="Currency 2 4 2 2 5 5 3" xfId="2258" xr:uid="{00000000-0005-0000-0000-0000D2080000}"/>
    <cellStyle name="Currency 2 4 2 2 5 6" xfId="2259" xr:uid="{00000000-0005-0000-0000-0000D3080000}"/>
    <cellStyle name="Currency 2 4 2 2 5 6 2" xfId="2260" xr:uid="{00000000-0005-0000-0000-0000D4080000}"/>
    <cellStyle name="Currency 2 4 2 2 5 6 2 2" xfId="2261" xr:uid="{00000000-0005-0000-0000-0000D5080000}"/>
    <cellStyle name="Currency 2 4 2 2 5 6 3" xfId="2262" xr:uid="{00000000-0005-0000-0000-0000D6080000}"/>
    <cellStyle name="Currency 2 4 2 2 5 7" xfId="2263" xr:uid="{00000000-0005-0000-0000-0000D7080000}"/>
    <cellStyle name="Currency 2 4 2 2 5 7 2" xfId="2264" xr:uid="{00000000-0005-0000-0000-0000D8080000}"/>
    <cellStyle name="Currency 2 4 2 2 5 8" xfId="2265" xr:uid="{00000000-0005-0000-0000-0000D9080000}"/>
    <cellStyle name="Currency 2 4 2 2 5 8 2" xfId="2266" xr:uid="{00000000-0005-0000-0000-0000DA080000}"/>
    <cellStyle name="Currency 2 4 2 2 5 9" xfId="2267" xr:uid="{00000000-0005-0000-0000-0000DB080000}"/>
    <cellStyle name="Currency 2 4 2 2 6" xfId="2268" xr:uid="{00000000-0005-0000-0000-0000DC080000}"/>
    <cellStyle name="Currency 2 4 2 2 6 2" xfId="2269" xr:uid="{00000000-0005-0000-0000-0000DD080000}"/>
    <cellStyle name="Currency 2 4 2 2 6 3" xfId="2270" xr:uid="{00000000-0005-0000-0000-0000DE080000}"/>
    <cellStyle name="Currency 2 4 2 2 7" xfId="2271" xr:uid="{00000000-0005-0000-0000-0000DF080000}"/>
    <cellStyle name="Currency 2 4 2 2 8" xfId="2272" xr:uid="{00000000-0005-0000-0000-0000E0080000}"/>
    <cellStyle name="Currency 2 4 2 2 8 2" xfId="2273" xr:uid="{00000000-0005-0000-0000-0000E1080000}"/>
    <cellStyle name="Currency 2 4 2 2 8 2 2" xfId="2274" xr:uid="{00000000-0005-0000-0000-0000E2080000}"/>
    <cellStyle name="Currency 2 4 2 2 8 3" xfId="2275" xr:uid="{00000000-0005-0000-0000-0000E3080000}"/>
    <cellStyle name="Currency 2 4 2 2 8 4" xfId="2276" xr:uid="{00000000-0005-0000-0000-0000E4080000}"/>
    <cellStyle name="Currency 2 4 2 2 9" xfId="2277" xr:uid="{00000000-0005-0000-0000-0000E5080000}"/>
    <cellStyle name="Currency 2 4 2 2 9 2" xfId="2278" xr:uid="{00000000-0005-0000-0000-0000E6080000}"/>
    <cellStyle name="Currency 2 4 2 2 9 2 2" xfId="2279" xr:uid="{00000000-0005-0000-0000-0000E7080000}"/>
    <cellStyle name="Currency 2 4 2 2 9 3" xfId="2280" xr:uid="{00000000-0005-0000-0000-0000E8080000}"/>
    <cellStyle name="Currency 2 4 2 3" xfId="2281" xr:uid="{00000000-0005-0000-0000-0000E9080000}"/>
    <cellStyle name="Currency 2 4 2 3 10" xfId="2282" xr:uid="{00000000-0005-0000-0000-0000EA080000}"/>
    <cellStyle name="Currency 2 4 2 3 10 2" xfId="2283" xr:uid="{00000000-0005-0000-0000-0000EB080000}"/>
    <cellStyle name="Currency 2 4 2 3 10 2 2" xfId="2284" xr:uid="{00000000-0005-0000-0000-0000EC080000}"/>
    <cellStyle name="Currency 2 4 2 3 10 3" xfId="2285" xr:uid="{00000000-0005-0000-0000-0000ED080000}"/>
    <cellStyle name="Currency 2 4 2 3 11" xfId="2286" xr:uid="{00000000-0005-0000-0000-0000EE080000}"/>
    <cellStyle name="Currency 2 4 2 3 11 2" xfId="2287" xr:uid="{00000000-0005-0000-0000-0000EF080000}"/>
    <cellStyle name="Currency 2 4 2 3 12" xfId="2288" xr:uid="{00000000-0005-0000-0000-0000F0080000}"/>
    <cellStyle name="Currency 2 4 2 3 12 2" xfId="2289" xr:uid="{00000000-0005-0000-0000-0000F1080000}"/>
    <cellStyle name="Currency 2 4 2 3 13" xfId="2290" xr:uid="{00000000-0005-0000-0000-0000F2080000}"/>
    <cellStyle name="Currency 2 4 2 3 14" xfId="2291" xr:uid="{00000000-0005-0000-0000-0000F3080000}"/>
    <cellStyle name="Currency 2 4 2 3 15" xfId="2292" xr:uid="{00000000-0005-0000-0000-0000F4080000}"/>
    <cellStyle name="Currency 2 4 2 3 2" xfId="2293" xr:uid="{00000000-0005-0000-0000-0000F5080000}"/>
    <cellStyle name="Currency 2 4 2 3 2 2" xfId="2294" xr:uid="{00000000-0005-0000-0000-0000F6080000}"/>
    <cellStyle name="Currency 2 4 2 3 2 2 2" xfId="2295" xr:uid="{00000000-0005-0000-0000-0000F7080000}"/>
    <cellStyle name="Currency 2 4 2 3 2 2 3" xfId="2296" xr:uid="{00000000-0005-0000-0000-0000F8080000}"/>
    <cellStyle name="Currency 2 4 2 3 2 2 3 2" xfId="2297" xr:uid="{00000000-0005-0000-0000-0000F9080000}"/>
    <cellStyle name="Currency 2 4 2 3 2 2 3 3" xfId="2298" xr:uid="{00000000-0005-0000-0000-0000FA080000}"/>
    <cellStyle name="Currency 2 4 2 3 2 2 4" xfId="2299" xr:uid="{00000000-0005-0000-0000-0000FB080000}"/>
    <cellStyle name="Currency 2 4 2 3 2 2 4 2" xfId="2300" xr:uid="{00000000-0005-0000-0000-0000FC080000}"/>
    <cellStyle name="Currency 2 4 2 3 2 2 4 2 2" xfId="2301" xr:uid="{00000000-0005-0000-0000-0000FD080000}"/>
    <cellStyle name="Currency 2 4 2 3 2 2 4 3" xfId="2302" xr:uid="{00000000-0005-0000-0000-0000FE080000}"/>
    <cellStyle name="Currency 2 4 2 3 2 2 5" xfId="2303" xr:uid="{00000000-0005-0000-0000-0000FF080000}"/>
    <cellStyle name="Currency 2 4 2 3 2 2 5 2" xfId="2304" xr:uid="{00000000-0005-0000-0000-000000090000}"/>
    <cellStyle name="Currency 2 4 2 3 2 2 5 2 2" xfId="2305" xr:uid="{00000000-0005-0000-0000-000001090000}"/>
    <cellStyle name="Currency 2 4 2 3 2 2 5 3" xfId="2306" xr:uid="{00000000-0005-0000-0000-000002090000}"/>
    <cellStyle name="Currency 2 4 2 3 2 2 6" xfId="2307" xr:uid="{00000000-0005-0000-0000-000003090000}"/>
    <cellStyle name="Currency 2 4 2 3 2 2 6 2" xfId="2308" xr:uid="{00000000-0005-0000-0000-000004090000}"/>
    <cellStyle name="Currency 2 4 2 3 2 2 6 2 2" xfId="2309" xr:uid="{00000000-0005-0000-0000-000005090000}"/>
    <cellStyle name="Currency 2 4 2 3 2 2 6 3" xfId="2310" xr:uid="{00000000-0005-0000-0000-000006090000}"/>
    <cellStyle name="Currency 2 4 2 3 2 2 7" xfId="2311" xr:uid="{00000000-0005-0000-0000-000007090000}"/>
    <cellStyle name="Currency 2 4 2 3 2 2 7 2" xfId="2312" xr:uid="{00000000-0005-0000-0000-000008090000}"/>
    <cellStyle name="Currency 2 4 2 3 2 2 8" xfId="2313" xr:uid="{00000000-0005-0000-0000-000009090000}"/>
    <cellStyle name="Currency 2 4 2 3 2 2 8 2" xfId="2314" xr:uid="{00000000-0005-0000-0000-00000A090000}"/>
    <cellStyle name="Currency 2 4 2 3 2 2 9" xfId="2315" xr:uid="{00000000-0005-0000-0000-00000B090000}"/>
    <cellStyle name="Currency 2 4 2 3 2 3" xfId="2316" xr:uid="{00000000-0005-0000-0000-00000C090000}"/>
    <cellStyle name="Currency 2 4 2 3 2 3 2" xfId="2317" xr:uid="{00000000-0005-0000-0000-00000D090000}"/>
    <cellStyle name="Currency 2 4 2 3 2 3 3" xfId="2318" xr:uid="{00000000-0005-0000-0000-00000E090000}"/>
    <cellStyle name="Currency 2 4 2 3 2 3 3 2" xfId="2319" xr:uid="{00000000-0005-0000-0000-00000F090000}"/>
    <cellStyle name="Currency 2 4 2 3 2 3 3 3" xfId="2320" xr:uid="{00000000-0005-0000-0000-000010090000}"/>
    <cellStyle name="Currency 2 4 2 3 2 3 4" xfId="2321" xr:uid="{00000000-0005-0000-0000-000011090000}"/>
    <cellStyle name="Currency 2 4 2 3 2 3 4 2" xfId="2322" xr:uid="{00000000-0005-0000-0000-000012090000}"/>
    <cellStyle name="Currency 2 4 2 3 2 3 4 2 2" xfId="2323" xr:uid="{00000000-0005-0000-0000-000013090000}"/>
    <cellStyle name="Currency 2 4 2 3 2 3 4 3" xfId="2324" xr:uid="{00000000-0005-0000-0000-000014090000}"/>
    <cellStyle name="Currency 2 4 2 3 2 3 5" xfId="2325" xr:uid="{00000000-0005-0000-0000-000015090000}"/>
    <cellStyle name="Currency 2 4 2 3 2 3 5 2" xfId="2326" xr:uid="{00000000-0005-0000-0000-000016090000}"/>
    <cellStyle name="Currency 2 4 2 3 2 3 5 2 2" xfId="2327" xr:uid="{00000000-0005-0000-0000-000017090000}"/>
    <cellStyle name="Currency 2 4 2 3 2 3 5 3" xfId="2328" xr:uid="{00000000-0005-0000-0000-000018090000}"/>
    <cellStyle name="Currency 2 4 2 3 2 3 6" xfId="2329" xr:uid="{00000000-0005-0000-0000-000019090000}"/>
    <cellStyle name="Currency 2 4 2 3 2 3 6 2" xfId="2330" xr:uid="{00000000-0005-0000-0000-00001A090000}"/>
    <cellStyle name="Currency 2 4 2 3 2 3 6 2 2" xfId="2331" xr:uid="{00000000-0005-0000-0000-00001B090000}"/>
    <cellStyle name="Currency 2 4 2 3 2 3 6 3" xfId="2332" xr:uid="{00000000-0005-0000-0000-00001C090000}"/>
    <cellStyle name="Currency 2 4 2 3 2 3 7" xfId="2333" xr:uid="{00000000-0005-0000-0000-00001D090000}"/>
    <cellStyle name="Currency 2 4 2 3 2 3 7 2" xfId="2334" xr:uid="{00000000-0005-0000-0000-00001E090000}"/>
    <cellStyle name="Currency 2 4 2 3 2 3 8" xfId="2335" xr:uid="{00000000-0005-0000-0000-00001F090000}"/>
    <cellStyle name="Currency 2 4 2 3 2 3 8 2" xfId="2336" xr:uid="{00000000-0005-0000-0000-000020090000}"/>
    <cellStyle name="Currency 2 4 2 3 2 3 9" xfId="2337" xr:uid="{00000000-0005-0000-0000-000021090000}"/>
    <cellStyle name="Currency 2 4 2 3 2 4" xfId="2338" xr:uid="{00000000-0005-0000-0000-000022090000}"/>
    <cellStyle name="Currency 2 4 2 3 2 4 2" xfId="2339" xr:uid="{00000000-0005-0000-0000-000023090000}"/>
    <cellStyle name="Currency 2 4 2 3 2 4 3" xfId="2340" xr:uid="{00000000-0005-0000-0000-000024090000}"/>
    <cellStyle name="Currency 2 4 2 3 2 4 3 2" xfId="2341" xr:uid="{00000000-0005-0000-0000-000025090000}"/>
    <cellStyle name="Currency 2 4 2 3 2 4 3 2 2" xfId="2342" xr:uid="{00000000-0005-0000-0000-000026090000}"/>
    <cellStyle name="Currency 2 4 2 3 2 4 3 3" xfId="2343" xr:uid="{00000000-0005-0000-0000-000027090000}"/>
    <cellStyle name="Currency 2 4 2 3 2 4 4" xfId="2344" xr:uid="{00000000-0005-0000-0000-000028090000}"/>
    <cellStyle name="Currency 2 4 2 3 2 4 4 2" xfId="2345" xr:uid="{00000000-0005-0000-0000-000029090000}"/>
    <cellStyle name="Currency 2 4 2 3 2 4 4 2 2" xfId="2346" xr:uid="{00000000-0005-0000-0000-00002A090000}"/>
    <cellStyle name="Currency 2 4 2 3 2 4 4 3" xfId="2347" xr:uid="{00000000-0005-0000-0000-00002B090000}"/>
    <cellStyle name="Currency 2 4 2 3 2 4 5" xfId="2348" xr:uid="{00000000-0005-0000-0000-00002C090000}"/>
    <cellStyle name="Currency 2 4 2 3 2 4 5 2" xfId="2349" xr:uid="{00000000-0005-0000-0000-00002D090000}"/>
    <cellStyle name="Currency 2 4 2 3 2 4 5 2 2" xfId="2350" xr:uid="{00000000-0005-0000-0000-00002E090000}"/>
    <cellStyle name="Currency 2 4 2 3 2 4 5 3" xfId="2351" xr:uid="{00000000-0005-0000-0000-00002F090000}"/>
    <cellStyle name="Currency 2 4 2 3 2 4 6" xfId="2352" xr:uid="{00000000-0005-0000-0000-000030090000}"/>
    <cellStyle name="Currency 2 4 2 3 2 4 6 2" xfId="2353" xr:uid="{00000000-0005-0000-0000-000031090000}"/>
    <cellStyle name="Currency 2 4 2 3 2 4 7" xfId="2354" xr:uid="{00000000-0005-0000-0000-000032090000}"/>
    <cellStyle name="Currency 2 4 2 3 2 4 7 2" xfId="2355" xr:uid="{00000000-0005-0000-0000-000033090000}"/>
    <cellStyle name="Currency 2 4 2 3 2 4 8" xfId="2356" xr:uid="{00000000-0005-0000-0000-000034090000}"/>
    <cellStyle name="Currency 2 4 2 3 2 4 9" xfId="2357" xr:uid="{00000000-0005-0000-0000-000035090000}"/>
    <cellStyle name="Currency 2 4 2 3 2 5" xfId="2358" xr:uid="{00000000-0005-0000-0000-000036090000}"/>
    <cellStyle name="Currency 2 4 2 3 2 5 2" xfId="2359" xr:uid="{00000000-0005-0000-0000-000037090000}"/>
    <cellStyle name="Currency 2 4 2 3 2 5 3" xfId="2360" xr:uid="{00000000-0005-0000-0000-000038090000}"/>
    <cellStyle name="Currency 2 4 2 3 2 6" xfId="2361" xr:uid="{00000000-0005-0000-0000-000039090000}"/>
    <cellStyle name="Currency 2 4 2 3 2 6 2" xfId="2362" xr:uid="{00000000-0005-0000-0000-00003A090000}"/>
    <cellStyle name="Currency 2 4 2 3 2 6 2 2" xfId="2363" xr:uid="{00000000-0005-0000-0000-00003B090000}"/>
    <cellStyle name="Currency 2 4 2 3 2 6 2 2 2" xfId="2364" xr:uid="{00000000-0005-0000-0000-00003C090000}"/>
    <cellStyle name="Currency 2 4 2 3 2 6 2 3" xfId="2365" xr:uid="{00000000-0005-0000-0000-00003D090000}"/>
    <cellStyle name="Currency 2 4 2 3 2 6 3" xfId="2366" xr:uid="{00000000-0005-0000-0000-00003E090000}"/>
    <cellStyle name="Currency 2 4 2 3 2 6 3 2" xfId="2367" xr:uid="{00000000-0005-0000-0000-00003F090000}"/>
    <cellStyle name="Currency 2 4 2 3 2 6 3 2 2" xfId="2368" xr:uid="{00000000-0005-0000-0000-000040090000}"/>
    <cellStyle name="Currency 2 4 2 3 2 6 3 3" xfId="2369" xr:uid="{00000000-0005-0000-0000-000041090000}"/>
    <cellStyle name="Currency 2 4 2 3 2 6 4" xfId="2370" xr:uid="{00000000-0005-0000-0000-000042090000}"/>
    <cellStyle name="Currency 2 4 2 3 2 6 4 2" xfId="2371" xr:uid="{00000000-0005-0000-0000-000043090000}"/>
    <cellStyle name="Currency 2 4 2 3 2 6 4 2 2" xfId="2372" xr:uid="{00000000-0005-0000-0000-000044090000}"/>
    <cellStyle name="Currency 2 4 2 3 2 6 4 3" xfId="2373" xr:uid="{00000000-0005-0000-0000-000045090000}"/>
    <cellStyle name="Currency 2 4 2 3 2 6 5" xfId="2374" xr:uid="{00000000-0005-0000-0000-000046090000}"/>
    <cellStyle name="Currency 2 4 2 3 2 6 5 2" xfId="2375" xr:uid="{00000000-0005-0000-0000-000047090000}"/>
    <cellStyle name="Currency 2 4 2 3 2 6 6" xfId="2376" xr:uid="{00000000-0005-0000-0000-000048090000}"/>
    <cellStyle name="Currency 2 4 2 3 2 6 6 2" xfId="2377" xr:uid="{00000000-0005-0000-0000-000049090000}"/>
    <cellStyle name="Currency 2 4 2 3 2 6 7" xfId="2378" xr:uid="{00000000-0005-0000-0000-00004A090000}"/>
    <cellStyle name="Currency 2 4 2 3 2 7" xfId="2379" xr:uid="{00000000-0005-0000-0000-00004B090000}"/>
    <cellStyle name="Currency 2 4 2 3 2 7 2" xfId="2380" xr:uid="{00000000-0005-0000-0000-00004C090000}"/>
    <cellStyle name="Currency 2 4 2 3 2 7 2 2" xfId="2381" xr:uid="{00000000-0005-0000-0000-00004D090000}"/>
    <cellStyle name="Currency 2 4 2 3 2 7 3" xfId="2382" xr:uid="{00000000-0005-0000-0000-00004E090000}"/>
    <cellStyle name="Currency 2 4 2 3 2 8" xfId="2383" xr:uid="{00000000-0005-0000-0000-00004F090000}"/>
    <cellStyle name="Currency 2 4 2 3 2 8 2" xfId="2384" xr:uid="{00000000-0005-0000-0000-000050090000}"/>
    <cellStyle name="Currency 2 4 2 3 2 8 2 2" xfId="2385" xr:uid="{00000000-0005-0000-0000-000051090000}"/>
    <cellStyle name="Currency 2 4 2 3 2 8 3" xfId="2386" xr:uid="{00000000-0005-0000-0000-000052090000}"/>
    <cellStyle name="Currency 2 4 2 3 3" xfId="2387" xr:uid="{00000000-0005-0000-0000-000053090000}"/>
    <cellStyle name="Currency 2 4 2 3 3 10" xfId="2388" xr:uid="{00000000-0005-0000-0000-000054090000}"/>
    <cellStyle name="Currency 2 4 2 3 3 2" xfId="2389" xr:uid="{00000000-0005-0000-0000-000055090000}"/>
    <cellStyle name="Currency 2 4 2 3 3 2 2" xfId="2390" xr:uid="{00000000-0005-0000-0000-000056090000}"/>
    <cellStyle name="Currency 2 4 2 3 3 2 3" xfId="2391" xr:uid="{00000000-0005-0000-0000-000057090000}"/>
    <cellStyle name="Currency 2 4 2 3 3 2 3 2" xfId="2392" xr:uid="{00000000-0005-0000-0000-000058090000}"/>
    <cellStyle name="Currency 2 4 2 3 3 2 3 3" xfId="2393" xr:uid="{00000000-0005-0000-0000-000059090000}"/>
    <cellStyle name="Currency 2 4 2 3 3 2 4" xfId="2394" xr:uid="{00000000-0005-0000-0000-00005A090000}"/>
    <cellStyle name="Currency 2 4 2 3 3 2 4 2" xfId="2395" xr:uid="{00000000-0005-0000-0000-00005B090000}"/>
    <cellStyle name="Currency 2 4 2 3 3 2 4 2 2" xfId="2396" xr:uid="{00000000-0005-0000-0000-00005C090000}"/>
    <cellStyle name="Currency 2 4 2 3 3 2 4 3" xfId="2397" xr:uid="{00000000-0005-0000-0000-00005D090000}"/>
    <cellStyle name="Currency 2 4 2 3 3 2 5" xfId="2398" xr:uid="{00000000-0005-0000-0000-00005E090000}"/>
    <cellStyle name="Currency 2 4 2 3 3 2 5 2" xfId="2399" xr:uid="{00000000-0005-0000-0000-00005F090000}"/>
    <cellStyle name="Currency 2 4 2 3 3 2 5 2 2" xfId="2400" xr:uid="{00000000-0005-0000-0000-000060090000}"/>
    <cellStyle name="Currency 2 4 2 3 3 2 5 3" xfId="2401" xr:uid="{00000000-0005-0000-0000-000061090000}"/>
    <cellStyle name="Currency 2 4 2 3 3 2 6" xfId="2402" xr:uid="{00000000-0005-0000-0000-000062090000}"/>
    <cellStyle name="Currency 2 4 2 3 3 2 6 2" xfId="2403" xr:uid="{00000000-0005-0000-0000-000063090000}"/>
    <cellStyle name="Currency 2 4 2 3 3 2 6 2 2" xfId="2404" xr:uid="{00000000-0005-0000-0000-000064090000}"/>
    <cellStyle name="Currency 2 4 2 3 3 2 6 3" xfId="2405" xr:uid="{00000000-0005-0000-0000-000065090000}"/>
    <cellStyle name="Currency 2 4 2 3 3 2 7" xfId="2406" xr:uid="{00000000-0005-0000-0000-000066090000}"/>
    <cellStyle name="Currency 2 4 2 3 3 2 7 2" xfId="2407" xr:uid="{00000000-0005-0000-0000-000067090000}"/>
    <cellStyle name="Currency 2 4 2 3 3 2 8" xfId="2408" xr:uid="{00000000-0005-0000-0000-000068090000}"/>
    <cellStyle name="Currency 2 4 2 3 3 2 8 2" xfId="2409" xr:uid="{00000000-0005-0000-0000-000069090000}"/>
    <cellStyle name="Currency 2 4 2 3 3 2 9" xfId="2410" xr:uid="{00000000-0005-0000-0000-00006A090000}"/>
    <cellStyle name="Currency 2 4 2 3 3 3" xfId="2411" xr:uid="{00000000-0005-0000-0000-00006B090000}"/>
    <cellStyle name="Currency 2 4 2 3 3 4" xfId="2412" xr:uid="{00000000-0005-0000-0000-00006C090000}"/>
    <cellStyle name="Currency 2 4 2 3 3 4 2" xfId="2413" xr:uid="{00000000-0005-0000-0000-00006D090000}"/>
    <cellStyle name="Currency 2 4 2 3 3 4 3" xfId="2414" xr:uid="{00000000-0005-0000-0000-00006E090000}"/>
    <cellStyle name="Currency 2 4 2 3 3 5" xfId="2415" xr:uid="{00000000-0005-0000-0000-00006F090000}"/>
    <cellStyle name="Currency 2 4 2 3 3 5 2" xfId="2416" xr:uid="{00000000-0005-0000-0000-000070090000}"/>
    <cellStyle name="Currency 2 4 2 3 3 5 2 2" xfId="2417" xr:uid="{00000000-0005-0000-0000-000071090000}"/>
    <cellStyle name="Currency 2 4 2 3 3 5 3" xfId="2418" xr:uid="{00000000-0005-0000-0000-000072090000}"/>
    <cellStyle name="Currency 2 4 2 3 3 6" xfId="2419" xr:uid="{00000000-0005-0000-0000-000073090000}"/>
    <cellStyle name="Currency 2 4 2 3 3 6 2" xfId="2420" xr:uid="{00000000-0005-0000-0000-000074090000}"/>
    <cellStyle name="Currency 2 4 2 3 3 6 2 2" xfId="2421" xr:uid="{00000000-0005-0000-0000-000075090000}"/>
    <cellStyle name="Currency 2 4 2 3 3 6 3" xfId="2422" xr:uid="{00000000-0005-0000-0000-000076090000}"/>
    <cellStyle name="Currency 2 4 2 3 3 7" xfId="2423" xr:uid="{00000000-0005-0000-0000-000077090000}"/>
    <cellStyle name="Currency 2 4 2 3 3 7 2" xfId="2424" xr:uid="{00000000-0005-0000-0000-000078090000}"/>
    <cellStyle name="Currency 2 4 2 3 3 7 2 2" xfId="2425" xr:uid="{00000000-0005-0000-0000-000079090000}"/>
    <cellStyle name="Currency 2 4 2 3 3 7 3" xfId="2426" xr:uid="{00000000-0005-0000-0000-00007A090000}"/>
    <cellStyle name="Currency 2 4 2 3 3 8" xfId="2427" xr:uid="{00000000-0005-0000-0000-00007B090000}"/>
    <cellStyle name="Currency 2 4 2 3 3 8 2" xfId="2428" xr:uid="{00000000-0005-0000-0000-00007C090000}"/>
    <cellStyle name="Currency 2 4 2 3 3 9" xfId="2429" xr:uid="{00000000-0005-0000-0000-00007D090000}"/>
    <cellStyle name="Currency 2 4 2 3 3 9 2" xfId="2430" xr:uid="{00000000-0005-0000-0000-00007E090000}"/>
    <cellStyle name="Currency 2 4 2 3 4" xfId="2431" xr:uid="{00000000-0005-0000-0000-00007F090000}"/>
    <cellStyle name="Currency 2 4 2 3 4 2" xfId="2432" xr:uid="{00000000-0005-0000-0000-000080090000}"/>
    <cellStyle name="Currency 2 4 2 3 4 2 10" xfId="2433" xr:uid="{00000000-0005-0000-0000-000081090000}"/>
    <cellStyle name="Currency 2 4 2 3 4 2 2" xfId="2434" xr:uid="{00000000-0005-0000-0000-000082090000}"/>
    <cellStyle name="Currency 2 4 2 3 4 2 3" xfId="2435" xr:uid="{00000000-0005-0000-0000-000083090000}"/>
    <cellStyle name="Currency 2 4 2 3 4 2 4" xfId="2436" xr:uid="{00000000-0005-0000-0000-000084090000}"/>
    <cellStyle name="Currency 2 4 2 3 4 2 4 2" xfId="2437" xr:uid="{00000000-0005-0000-0000-000085090000}"/>
    <cellStyle name="Currency 2 4 2 3 4 2 4 2 2" xfId="2438" xr:uid="{00000000-0005-0000-0000-000086090000}"/>
    <cellStyle name="Currency 2 4 2 3 4 2 4 3" xfId="2439" xr:uid="{00000000-0005-0000-0000-000087090000}"/>
    <cellStyle name="Currency 2 4 2 3 4 2 5" xfId="2440" xr:uid="{00000000-0005-0000-0000-000088090000}"/>
    <cellStyle name="Currency 2 4 2 3 4 2 5 2" xfId="2441" xr:uid="{00000000-0005-0000-0000-000089090000}"/>
    <cellStyle name="Currency 2 4 2 3 4 2 5 2 2" xfId="2442" xr:uid="{00000000-0005-0000-0000-00008A090000}"/>
    <cellStyle name="Currency 2 4 2 3 4 2 5 3" xfId="2443" xr:uid="{00000000-0005-0000-0000-00008B090000}"/>
    <cellStyle name="Currency 2 4 2 3 4 2 6" xfId="2444" xr:uid="{00000000-0005-0000-0000-00008C090000}"/>
    <cellStyle name="Currency 2 4 2 3 4 2 6 2" xfId="2445" xr:uid="{00000000-0005-0000-0000-00008D090000}"/>
    <cellStyle name="Currency 2 4 2 3 4 2 6 2 2" xfId="2446" xr:uid="{00000000-0005-0000-0000-00008E090000}"/>
    <cellStyle name="Currency 2 4 2 3 4 2 6 3" xfId="2447" xr:uid="{00000000-0005-0000-0000-00008F090000}"/>
    <cellStyle name="Currency 2 4 2 3 4 2 7" xfId="2448" xr:uid="{00000000-0005-0000-0000-000090090000}"/>
    <cellStyle name="Currency 2 4 2 3 4 2 7 2" xfId="2449" xr:uid="{00000000-0005-0000-0000-000091090000}"/>
    <cellStyle name="Currency 2 4 2 3 4 2 8" xfId="2450" xr:uid="{00000000-0005-0000-0000-000092090000}"/>
    <cellStyle name="Currency 2 4 2 3 4 2 8 2" xfId="2451" xr:uid="{00000000-0005-0000-0000-000093090000}"/>
    <cellStyle name="Currency 2 4 2 3 4 2 9" xfId="2452" xr:uid="{00000000-0005-0000-0000-000094090000}"/>
    <cellStyle name="Currency 2 4 2 3 4 3" xfId="2453" xr:uid="{00000000-0005-0000-0000-000095090000}"/>
    <cellStyle name="Currency 2 4 2 3 4 4" xfId="2454" xr:uid="{00000000-0005-0000-0000-000096090000}"/>
    <cellStyle name="Currency 2 4 2 3 4 4 2" xfId="2455" xr:uid="{00000000-0005-0000-0000-000097090000}"/>
    <cellStyle name="Currency 2 4 2 3 4 4 2 2" xfId="2456" xr:uid="{00000000-0005-0000-0000-000098090000}"/>
    <cellStyle name="Currency 2 4 2 3 4 4 3" xfId="2457" xr:uid="{00000000-0005-0000-0000-000099090000}"/>
    <cellStyle name="Currency 2 4 2 3 4 5" xfId="2458" xr:uid="{00000000-0005-0000-0000-00009A090000}"/>
    <cellStyle name="Currency 2 4 2 3 4 5 2" xfId="2459" xr:uid="{00000000-0005-0000-0000-00009B090000}"/>
    <cellStyle name="Currency 2 4 2 3 4 5 2 2" xfId="2460" xr:uid="{00000000-0005-0000-0000-00009C090000}"/>
    <cellStyle name="Currency 2 4 2 3 4 5 3" xfId="2461" xr:uid="{00000000-0005-0000-0000-00009D090000}"/>
    <cellStyle name="Currency 2 4 2 3 5" xfId="2462" xr:uid="{00000000-0005-0000-0000-00009E090000}"/>
    <cellStyle name="Currency 2 4 2 3 5 2" xfId="2463" xr:uid="{00000000-0005-0000-0000-00009F090000}"/>
    <cellStyle name="Currency 2 4 2 3 5 3" xfId="2464" xr:uid="{00000000-0005-0000-0000-0000A0090000}"/>
    <cellStyle name="Currency 2 4 2 3 5 3 2" xfId="2465" xr:uid="{00000000-0005-0000-0000-0000A1090000}"/>
    <cellStyle name="Currency 2 4 2 3 5 3 3" xfId="2466" xr:uid="{00000000-0005-0000-0000-0000A2090000}"/>
    <cellStyle name="Currency 2 4 2 3 5 4" xfId="2467" xr:uid="{00000000-0005-0000-0000-0000A3090000}"/>
    <cellStyle name="Currency 2 4 2 3 5 4 2" xfId="2468" xr:uid="{00000000-0005-0000-0000-0000A4090000}"/>
    <cellStyle name="Currency 2 4 2 3 5 4 2 2" xfId="2469" xr:uid="{00000000-0005-0000-0000-0000A5090000}"/>
    <cellStyle name="Currency 2 4 2 3 5 4 3" xfId="2470" xr:uid="{00000000-0005-0000-0000-0000A6090000}"/>
    <cellStyle name="Currency 2 4 2 3 5 5" xfId="2471" xr:uid="{00000000-0005-0000-0000-0000A7090000}"/>
    <cellStyle name="Currency 2 4 2 3 5 5 2" xfId="2472" xr:uid="{00000000-0005-0000-0000-0000A8090000}"/>
    <cellStyle name="Currency 2 4 2 3 5 5 2 2" xfId="2473" xr:uid="{00000000-0005-0000-0000-0000A9090000}"/>
    <cellStyle name="Currency 2 4 2 3 5 5 3" xfId="2474" xr:uid="{00000000-0005-0000-0000-0000AA090000}"/>
    <cellStyle name="Currency 2 4 2 3 5 6" xfId="2475" xr:uid="{00000000-0005-0000-0000-0000AB090000}"/>
    <cellStyle name="Currency 2 4 2 3 5 6 2" xfId="2476" xr:uid="{00000000-0005-0000-0000-0000AC090000}"/>
    <cellStyle name="Currency 2 4 2 3 5 6 2 2" xfId="2477" xr:uid="{00000000-0005-0000-0000-0000AD090000}"/>
    <cellStyle name="Currency 2 4 2 3 5 6 3" xfId="2478" xr:uid="{00000000-0005-0000-0000-0000AE090000}"/>
    <cellStyle name="Currency 2 4 2 3 5 7" xfId="2479" xr:uid="{00000000-0005-0000-0000-0000AF090000}"/>
    <cellStyle name="Currency 2 4 2 3 5 7 2" xfId="2480" xr:uid="{00000000-0005-0000-0000-0000B0090000}"/>
    <cellStyle name="Currency 2 4 2 3 5 8" xfId="2481" xr:uid="{00000000-0005-0000-0000-0000B1090000}"/>
    <cellStyle name="Currency 2 4 2 3 5 8 2" xfId="2482" xr:uid="{00000000-0005-0000-0000-0000B2090000}"/>
    <cellStyle name="Currency 2 4 2 3 5 9" xfId="2483" xr:uid="{00000000-0005-0000-0000-0000B3090000}"/>
    <cellStyle name="Currency 2 4 2 3 6" xfId="2484" xr:uid="{00000000-0005-0000-0000-0000B4090000}"/>
    <cellStyle name="Currency 2 4 2 3 6 2" xfId="2485" xr:uid="{00000000-0005-0000-0000-0000B5090000}"/>
    <cellStyle name="Currency 2 4 2 3 6 3" xfId="2486" xr:uid="{00000000-0005-0000-0000-0000B6090000}"/>
    <cellStyle name="Currency 2 4 2 3 7" xfId="2487" xr:uid="{00000000-0005-0000-0000-0000B7090000}"/>
    <cellStyle name="Currency 2 4 2 3 8" xfId="2488" xr:uid="{00000000-0005-0000-0000-0000B8090000}"/>
    <cellStyle name="Currency 2 4 2 3 8 2" xfId="2489" xr:uid="{00000000-0005-0000-0000-0000B9090000}"/>
    <cellStyle name="Currency 2 4 2 3 8 2 2" xfId="2490" xr:uid="{00000000-0005-0000-0000-0000BA090000}"/>
    <cellStyle name="Currency 2 4 2 3 8 3" xfId="2491" xr:uid="{00000000-0005-0000-0000-0000BB090000}"/>
    <cellStyle name="Currency 2 4 2 3 8 4" xfId="2492" xr:uid="{00000000-0005-0000-0000-0000BC090000}"/>
    <cellStyle name="Currency 2 4 2 3 9" xfId="2493" xr:uid="{00000000-0005-0000-0000-0000BD090000}"/>
    <cellStyle name="Currency 2 4 2 3 9 2" xfId="2494" xr:uid="{00000000-0005-0000-0000-0000BE090000}"/>
    <cellStyle name="Currency 2 4 2 3 9 2 2" xfId="2495" xr:uid="{00000000-0005-0000-0000-0000BF090000}"/>
    <cellStyle name="Currency 2 4 2 3 9 3" xfId="2496" xr:uid="{00000000-0005-0000-0000-0000C0090000}"/>
    <cellStyle name="Currency 2 4 2 4" xfId="2497" xr:uid="{00000000-0005-0000-0000-0000C1090000}"/>
    <cellStyle name="Currency 2 4 2 4 2" xfId="2498" xr:uid="{00000000-0005-0000-0000-0000C2090000}"/>
    <cellStyle name="Currency 2 4 2 4 2 2" xfId="2499" xr:uid="{00000000-0005-0000-0000-0000C3090000}"/>
    <cellStyle name="Currency 2 4 2 4 2 3" xfId="2500" xr:uid="{00000000-0005-0000-0000-0000C4090000}"/>
    <cellStyle name="Currency 2 4 2 4 2 3 2" xfId="2501" xr:uid="{00000000-0005-0000-0000-0000C5090000}"/>
    <cellStyle name="Currency 2 4 2 4 2 3 3" xfId="2502" xr:uid="{00000000-0005-0000-0000-0000C6090000}"/>
    <cellStyle name="Currency 2 4 2 4 2 4" xfId="2503" xr:uid="{00000000-0005-0000-0000-0000C7090000}"/>
    <cellStyle name="Currency 2 4 2 4 2 4 2" xfId="2504" xr:uid="{00000000-0005-0000-0000-0000C8090000}"/>
    <cellStyle name="Currency 2 4 2 4 2 4 2 2" xfId="2505" xr:uid="{00000000-0005-0000-0000-0000C9090000}"/>
    <cellStyle name="Currency 2 4 2 4 2 4 3" xfId="2506" xr:uid="{00000000-0005-0000-0000-0000CA090000}"/>
    <cellStyle name="Currency 2 4 2 4 2 5" xfId="2507" xr:uid="{00000000-0005-0000-0000-0000CB090000}"/>
    <cellStyle name="Currency 2 4 2 4 2 5 2" xfId="2508" xr:uid="{00000000-0005-0000-0000-0000CC090000}"/>
    <cellStyle name="Currency 2 4 2 4 2 5 2 2" xfId="2509" xr:uid="{00000000-0005-0000-0000-0000CD090000}"/>
    <cellStyle name="Currency 2 4 2 4 2 5 3" xfId="2510" xr:uid="{00000000-0005-0000-0000-0000CE090000}"/>
    <cellStyle name="Currency 2 4 2 4 2 6" xfId="2511" xr:uid="{00000000-0005-0000-0000-0000CF090000}"/>
    <cellStyle name="Currency 2 4 2 4 2 6 2" xfId="2512" xr:uid="{00000000-0005-0000-0000-0000D0090000}"/>
    <cellStyle name="Currency 2 4 2 4 2 6 2 2" xfId="2513" xr:uid="{00000000-0005-0000-0000-0000D1090000}"/>
    <cellStyle name="Currency 2 4 2 4 2 6 3" xfId="2514" xr:uid="{00000000-0005-0000-0000-0000D2090000}"/>
    <cellStyle name="Currency 2 4 2 4 2 7" xfId="2515" xr:uid="{00000000-0005-0000-0000-0000D3090000}"/>
    <cellStyle name="Currency 2 4 2 4 2 7 2" xfId="2516" xr:uid="{00000000-0005-0000-0000-0000D4090000}"/>
    <cellStyle name="Currency 2 4 2 4 2 8" xfId="2517" xr:uid="{00000000-0005-0000-0000-0000D5090000}"/>
    <cellStyle name="Currency 2 4 2 4 2 8 2" xfId="2518" xr:uid="{00000000-0005-0000-0000-0000D6090000}"/>
    <cellStyle name="Currency 2 4 2 4 2 9" xfId="2519" xr:uid="{00000000-0005-0000-0000-0000D7090000}"/>
    <cellStyle name="Currency 2 4 2 4 3" xfId="2520" xr:uid="{00000000-0005-0000-0000-0000D8090000}"/>
    <cellStyle name="Currency 2 4 2 4 3 2" xfId="2521" xr:uid="{00000000-0005-0000-0000-0000D9090000}"/>
    <cellStyle name="Currency 2 4 2 4 3 3" xfId="2522" xr:uid="{00000000-0005-0000-0000-0000DA090000}"/>
    <cellStyle name="Currency 2 4 2 4 3 3 2" xfId="2523" xr:uid="{00000000-0005-0000-0000-0000DB090000}"/>
    <cellStyle name="Currency 2 4 2 4 3 3 3" xfId="2524" xr:uid="{00000000-0005-0000-0000-0000DC090000}"/>
    <cellStyle name="Currency 2 4 2 4 3 4" xfId="2525" xr:uid="{00000000-0005-0000-0000-0000DD090000}"/>
    <cellStyle name="Currency 2 4 2 4 3 4 2" xfId="2526" xr:uid="{00000000-0005-0000-0000-0000DE090000}"/>
    <cellStyle name="Currency 2 4 2 4 3 4 2 2" xfId="2527" xr:uid="{00000000-0005-0000-0000-0000DF090000}"/>
    <cellStyle name="Currency 2 4 2 4 3 4 3" xfId="2528" xr:uid="{00000000-0005-0000-0000-0000E0090000}"/>
    <cellStyle name="Currency 2 4 2 4 3 5" xfId="2529" xr:uid="{00000000-0005-0000-0000-0000E1090000}"/>
    <cellStyle name="Currency 2 4 2 4 3 5 2" xfId="2530" xr:uid="{00000000-0005-0000-0000-0000E2090000}"/>
    <cellStyle name="Currency 2 4 2 4 3 5 2 2" xfId="2531" xr:uid="{00000000-0005-0000-0000-0000E3090000}"/>
    <cellStyle name="Currency 2 4 2 4 3 5 3" xfId="2532" xr:uid="{00000000-0005-0000-0000-0000E4090000}"/>
    <cellStyle name="Currency 2 4 2 4 3 6" xfId="2533" xr:uid="{00000000-0005-0000-0000-0000E5090000}"/>
    <cellStyle name="Currency 2 4 2 4 3 6 2" xfId="2534" xr:uid="{00000000-0005-0000-0000-0000E6090000}"/>
    <cellStyle name="Currency 2 4 2 4 3 6 2 2" xfId="2535" xr:uid="{00000000-0005-0000-0000-0000E7090000}"/>
    <cellStyle name="Currency 2 4 2 4 3 6 3" xfId="2536" xr:uid="{00000000-0005-0000-0000-0000E8090000}"/>
    <cellStyle name="Currency 2 4 2 4 3 7" xfId="2537" xr:uid="{00000000-0005-0000-0000-0000E9090000}"/>
    <cellStyle name="Currency 2 4 2 4 3 7 2" xfId="2538" xr:uid="{00000000-0005-0000-0000-0000EA090000}"/>
    <cellStyle name="Currency 2 4 2 4 3 8" xfId="2539" xr:uid="{00000000-0005-0000-0000-0000EB090000}"/>
    <cellStyle name="Currency 2 4 2 4 3 8 2" xfId="2540" xr:uid="{00000000-0005-0000-0000-0000EC090000}"/>
    <cellStyle name="Currency 2 4 2 4 3 9" xfId="2541" xr:uid="{00000000-0005-0000-0000-0000ED090000}"/>
    <cellStyle name="Currency 2 4 2 4 4" xfId="2542" xr:uid="{00000000-0005-0000-0000-0000EE090000}"/>
    <cellStyle name="Currency 2 4 2 4 4 2" xfId="2543" xr:uid="{00000000-0005-0000-0000-0000EF090000}"/>
    <cellStyle name="Currency 2 4 2 4 4 3" xfId="2544" xr:uid="{00000000-0005-0000-0000-0000F0090000}"/>
    <cellStyle name="Currency 2 4 2 4 4 3 2" xfId="2545" xr:uid="{00000000-0005-0000-0000-0000F1090000}"/>
    <cellStyle name="Currency 2 4 2 4 4 3 2 2" xfId="2546" xr:uid="{00000000-0005-0000-0000-0000F2090000}"/>
    <cellStyle name="Currency 2 4 2 4 4 3 3" xfId="2547" xr:uid="{00000000-0005-0000-0000-0000F3090000}"/>
    <cellStyle name="Currency 2 4 2 4 4 4" xfId="2548" xr:uid="{00000000-0005-0000-0000-0000F4090000}"/>
    <cellStyle name="Currency 2 4 2 4 4 4 2" xfId="2549" xr:uid="{00000000-0005-0000-0000-0000F5090000}"/>
    <cellStyle name="Currency 2 4 2 4 4 4 2 2" xfId="2550" xr:uid="{00000000-0005-0000-0000-0000F6090000}"/>
    <cellStyle name="Currency 2 4 2 4 4 4 3" xfId="2551" xr:uid="{00000000-0005-0000-0000-0000F7090000}"/>
    <cellStyle name="Currency 2 4 2 4 4 5" xfId="2552" xr:uid="{00000000-0005-0000-0000-0000F8090000}"/>
    <cellStyle name="Currency 2 4 2 4 4 5 2" xfId="2553" xr:uid="{00000000-0005-0000-0000-0000F9090000}"/>
    <cellStyle name="Currency 2 4 2 4 4 5 2 2" xfId="2554" xr:uid="{00000000-0005-0000-0000-0000FA090000}"/>
    <cellStyle name="Currency 2 4 2 4 4 5 3" xfId="2555" xr:uid="{00000000-0005-0000-0000-0000FB090000}"/>
    <cellStyle name="Currency 2 4 2 4 4 6" xfId="2556" xr:uid="{00000000-0005-0000-0000-0000FC090000}"/>
    <cellStyle name="Currency 2 4 2 4 4 6 2" xfId="2557" xr:uid="{00000000-0005-0000-0000-0000FD090000}"/>
    <cellStyle name="Currency 2 4 2 4 4 7" xfId="2558" xr:uid="{00000000-0005-0000-0000-0000FE090000}"/>
    <cellStyle name="Currency 2 4 2 4 4 7 2" xfId="2559" xr:uid="{00000000-0005-0000-0000-0000FF090000}"/>
    <cellStyle name="Currency 2 4 2 4 4 8" xfId="2560" xr:uid="{00000000-0005-0000-0000-0000000A0000}"/>
    <cellStyle name="Currency 2 4 2 4 4 9" xfId="2561" xr:uid="{00000000-0005-0000-0000-0000010A0000}"/>
    <cellStyle name="Currency 2 4 2 4 5" xfId="2562" xr:uid="{00000000-0005-0000-0000-0000020A0000}"/>
    <cellStyle name="Currency 2 4 2 4 5 2" xfId="2563" xr:uid="{00000000-0005-0000-0000-0000030A0000}"/>
    <cellStyle name="Currency 2 4 2 4 5 3" xfId="2564" xr:uid="{00000000-0005-0000-0000-0000040A0000}"/>
    <cellStyle name="Currency 2 4 2 4 6" xfId="2565" xr:uid="{00000000-0005-0000-0000-0000050A0000}"/>
    <cellStyle name="Currency 2 4 2 4 6 2" xfId="2566" xr:uid="{00000000-0005-0000-0000-0000060A0000}"/>
    <cellStyle name="Currency 2 4 2 4 6 2 2" xfId="2567" xr:uid="{00000000-0005-0000-0000-0000070A0000}"/>
    <cellStyle name="Currency 2 4 2 4 6 2 2 2" xfId="2568" xr:uid="{00000000-0005-0000-0000-0000080A0000}"/>
    <cellStyle name="Currency 2 4 2 4 6 2 3" xfId="2569" xr:uid="{00000000-0005-0000-0000-0000090A0000}"/>
    <cellStyle name="Currency 2 4 2 4 6 3" xfId="2570" xr:uid="{00000000-0005-0000-0000-00000A0A0000}"/>
    <cellStyle name="Currency 2 4 2 4 6 3 2" xfId="2571" xr:uid="{00000000-0005-0000-0000-00000B0A0000}"/>
    <cellStyle name="Currency 2 4 2 4 6 3 2 2" xfId="2572" xr:uid="{00000000-0005-0000-0000-00000C0A0000}"/>
    <cellStyle name="Currency 2 4 2 4 6 3 3" xfId="2573" xr:uid="{00000000-0005-0000-0000-00000D0A0000}"/>
    <cellStyle name="Currency 2 4 2 4 6 4" xfId="2574" xr:uid="{00000000-0005-0000-0000-00000E0A0000}"/>
    <cellStyle name="Currency 2 4 2 4 6 4 2" xfId="2575" xr:uid="{00000000-0005-0000-0000-00000F0A0000}"/>
    <cellStyle name="Currency 2 4 2 4 6 4 2 2" xfId="2576" xr:uid="{00000000-0005-0000-0000-0000100A0000}"/>
    <cellStyle name="Currency 2 4 2 4 6 4 3" xfId="2577" xr:uid="{00000000-0005-0000-0000-0000110A0000}"/>
    <cellStyle name="Currency 2 4 2 4 6 5" xfId="2578" xr:uid="{00000000-0005-0000-0000-0000120A0000}"/>
    <cellStyle name="Currency 2 4 2 4 6 5 2" xfId="2579" xr:uid="{00000000-0005-0000-0000-0000130A0000}"/>
    <cellStyle name="Currency 2 4 2 4 6 6" xfId="2580" xr:uid="{00000000-0005-0000-0000-0000140A0000}"/>
    <cellStyle name="Currency 2 4 2 4 6 6 2" xfId="2581" xr:uid="{00000000-0005-0000-0000-0000150A0000}"/>
    <cellStyle name="Currency 2 4 2 4 6 7" xfId="2582" xr:uid="{00000000-0005-0000-0000-0000160A0000}"/>
    <cellStyle name="Currency 2 4 2 4 7" xfId="2583" xr:uid="{00000000-0005-0000-0000-0000170A0000}"/>
    <cellStyle name="Currency 2 4 2 4 7 2" xfId="2584" xr:uid="{00000000-0005-0000-0000-0000180A0000}"/>
    <cellStyle name="Currency 2 4 2 4 7 2 2" xfId="2585" xr:uid="{00000000-0005-0000-0000-0000190A0000}"/>
    <cellStyle name="Currency 2 4 2 4 7 3" xfId="2586" xr:uid="{00000000-0005-0000-0000-00001A0A0000}"/>
    <cellStyle name="Currency 2 4 2 4 8" xfId="2587" xr:uid="{00000000-0005-0000-0000-00001B0A0000}"/>
    <cellStyle name="Currency 2 4 2 4 8 2" xfId="2588" xr:uid="{00000000-0005-0000-0000-00001C0A0000}"/>
    <cellStyle name="Currency 2 4 2 4 8 2 2" xfId="2589" xr:uid="{00000000-0005-0000-0000-00001D0A0000}"/>
    <cellStyle name="Currency 2 4 2 4 8 3" xfId="2590" xr:uid="{00000000-0005-0000-0000-00001E0A0000}"/>
    <cellStyle name="Currency 2 4 2 5" xfId="2591" xr:uid="{00000000-0005-0000-0000-00001F0A0000}"/>
    <cellStyle name="Currency 2 4 2 5 10" xfId="2592" xr:uid="{00000000-0005-0000-0000-0000200A0000}"/>
    <cellStyle name="Currency 2 4 2 5 2" xfId="2593" xr:uid="{00000000-0005-0000-0000-0000210A0000}"/>
    <cellStyle name="Currency 2 4 2 5 2 2" xfId="2594" xr:uid="{00000000-0005-0000-0000-0000220A0000}"/>
    <cellStyle name="Currency 2 4 2 5 2 3" xfId="2595" xr:uid="{00000000-0005-0000-0000-0000230A0000}"/>
    <cellStyle name="Currency 2 4 2 5 2 3 2" xfId="2596" xr:uid="{00000000-0005-0000-0000-0000240A0000}"/>
    <cellStyle name="Currency 2 4 2 5 2 3 3" xfId="2597" xr:uid="{00000000-0005-0000-0000-0000250A0000}"/>
    <cellStyle name="Currency 2 4 2 5 2 4" xfId="2598" xr:uid="{00000000-0005-0000-0000-0000260A0000}"/>
    <cellStyle name="Currency 2 4 2 5 2 4 2" xfId="2599" xr:uid="{00000000-0005-0000-0000-0000270A0000}"/>
    <cellStyle name="Currency 2 4 2 5 2 4 2 2" xfId="2600" xr:uid="{00000000-0005-0000-0000-0000280A0000}"/>
    <cellStyle name="Currency 2 4 2 5 2 4 3" xfId="2601" xr:uid="{00000000-0005-0000-0000-0000290A0000}"/>
    <cellStyle name="Currency 2 4 2 5 2 5" xfId="2602" xr:uid="{00000000-0005-0000-0000-00002A0A0000}"/>
    <cellStyle name="Currency 2 4 2 5 2 5 2" xfId="2603" xr:uid="{00000000-0005-0000-0000-00002B0A0000}"/>
    <cellStyle name="Currency 2 4 2 5 2 5 2 2" xfId="2604" xr:uid="{00000000-0005-0000-0000-00002C0A0000}"/>
    <cellStyle name="Currency 2 4 2 5 2 5 3" xfId="2605" xr:uid="{00000000-0005-0000-0000-00002D0A0000}"/>
    <cellStyle name="Currency 2 4 2 5 2 6" xfId="2606" xr:uid="{00000000-0005-0000-0000-00002E0A0000}"/>
    <cellStyle name="Currency 2 4 2 5 2 6 2" xfId="2607" xr:uid="{00000000-0005-0000-0000-00002F0A0000}"/>
    <cellStyle name="Currency 2 4 2 5 2 6 2 2" xfId="2608" xr:uid="{00000000-0005-0000-0000-0000300A0000}"/>
    <cellStyle name="Currency 2 4 2 5 2 6 3" xfId="2609" xr:uid="{00000000-0005-0000-0000-0000310A0000}"/>
    <cellStyle name="Currency 2 4 2 5 2 7" xfId="2610" xr:uid="{00000000-0005-0000-0000-0000320A0000}"/>
    <cellStyle name="Currency 2 4 2 5 2 7 2" xfId="2611" xr:uid="{00000000-0005-0000-0000-0000330A0000}"/>
    <cellStyle name="Currency 2 4 2 5 2 8" xfId="2612" xr:uid="{00000000-0005-0000-0000-0000340A0000}"/>
    <cellStyle name="Currency 2 4 2 5 2 8 2" xfId="2613" xr:uid="{00000000-0005-0000-0000-0000350A0000}"/>
    <cellStyle name="Currency 2 4 2 5 2 9" xfId="2614" xr:uid="{00000000-0005-0000-0000-0000360A0000}"/>
    <cellStyle name="Currency 2 4 2 5 3" xfId="2615" xr:uid="{00000000-0005-0000-0000-0000370A0000}"/>
    <cellStyle name="Currency 2 4 2 5 4" xfId="2616" xr:uid="{00000000-0005-0000-0000-0000380A0000}"/>
    <cellStyle name="Currency 2 4 2 5 4 2" xfId="2617" xr:uid="{00000000-0005-0000-0000-0000390A0000}"/>
    <cellStyle name="Currency 2 4 2 5 4 3" xfId="2618" xr:uid="{00000000-0005-0000-0000-00003A0A0000}"/>
    <cellStyle name="Currency 2 4 2 5 5" xfId="2619" xr:uid="{00000000-0005-0000-0000-00003B0A0000}"/>
    <cellStyle name="Currency 2 4 2 5 5 2" xfId="2620" xr:uid="{00000000-0005-0000-0000-00003C0A0000}"/>
    <cellStyle name="Currency 2 4 2 5 5 2 2" xfId="2621" xr:uid="{00000000-0005-0000-0000-00003D0A0000}"/>
    <cellStyle name="Currency 2 4 2 5 5 3" xfId="2622" xr:uid="{00000000-0005-0000-0000-00003E0A0000}"/>
    <cellStyle name="Currency 2 4 2 5 6" xfId="2623" xr:uid="{00000000-0005-0000-0000-00003F0A0000}"/>
    <cellStyle name="Currency 2 4 2 5 6 2" xfId="2624" xr:uid="{00000000-0005-0000-0000-0000400A0000}"/>
    <cellStyle name="Currency 2 4 2 5 6 2 2" xfId="2625" xr:uid="{00000000-0005-0000-0000-0000410A0000}"/>
    <cellStyle name="Currency 2 4 2 5 6 3" xfId="2626" xr:uid="{00000000-0005-0000-0000-0000420A0000}"/>
    <cellStyle name="Currency 2 4 2 5 7" xfId="2627" xr:uid="{00000000-0005-0000-0000-0000430A0000}"/>
    <cellStyle name="Currency 2 4 2 5 7 2" xfId="2628" xr:uid="{00000000-0005-0000-0000-0000440A0000}"/>
    <cellStyle name="Currency 2 4 2 5 7 2 2" xfId="2629" xr:uid="{00000000-0005-0000-0000-0000450A0000}"/>
    <cellStyle name="Currency 2 4 2 5 7 3" xfId="2630" xr:uid="{00000000-0005-0000-0000-0000460A0000}"/>
    <cellStyle name="Currency 2 4 2 5 8" xfId="2631" xr:uid="{00000000-0005-0000-0000-0000470A0000}"/>
    <cellStyle name="Currency 2 4 2 5 8 2" xfId="2632" xr:uid="{00000000-0005-0000-0000-0000480A0000}"/>
    <cellStyle name="Currency 2 4 2 5 9" xfId="2633" xr:uid="{00000000-0005-0000-0000-0000490A0000}"/>
    <cellStyle name="Currency 2 4 2 5 9 2" xfId="2634" xr:uid="{00000000-0005-0000-0000-00004A0A0000}"/>
    <cellStyle name="Currency 2 4 2 6" xfId="2635" xr:uid="{00000000-0005-0000-0000-00004B0A0000}"/>
    <cellStyle name="Currency 2 4 2 6 2" xfId="2636" xr:uid="{00000000-0005-0000-0000-00004C0A0000}"/>
    <cellStyle name="Currency 2 4 2 6 2 10" xfId="2637" xr:uid="{00000000-0005-0000-0000-00004D0A0000}"/>
    <cellStyle name="Currency 2 4 2 6 2 2" xfId="2638" xr:uid="{00000000-0005-0000-0000-00004E0A0000}"/>
    <cellStyle name="Currency 2 4 2 6 2 3" xfId="2639" xr:uid="{00000000-0005-0000-0000-00004F0A0000}"/>
    <cellStyle name="Currency 2 4 2 6 2 4" xfId="2640" xr:uid="{00000000-0005-0000-0000-0000500A0000}"/>
    <cellStyle name="Currency 2 4 2 6 2 4 2" xfId="2641" xr:uid="{00000000-0005-0000-0000-0000510A0000}"/>
    <cellStyle name="Currency 2 4 2 6 2 4 2 2" xfId="2642" xr:uid="{00000000-0005-0000-0000-0000520A0000}"/>
    <cellStyle name="Currency 2 4 2 6 2 4 3" xfId="2643" xr:uid="{00000000-0005-0000-0000-0000530A0000}"/>
    <cellStyle name="Currency 2 4 2 6 2 5" xfId="2644" xr:uid="{00000000-0005-0000-0000-0000540A0000}"/>
    <cellStyle name="Currency 2 4 2 6 2 5 2" xfId="2645" xr:uid="{00000000-0005-0000-0000-0000550A0000}"/>
    <cellStyle name="Currency 2 4 2 6 2 5 2 2" xfId="2646" xr:uid="{00000000-0005-0000-0000-0000560A0000}"/>
    <cellStyle name="Currency 2 4 2 6 2 5 3" xfId="2647" xr:uid="{00000000-0005-0000-0000-0000570A0000}"/>
    <cellStyle name="Currency 2 4 2 6 2 6" xfId="2648" xr:uid="{00000000-0005-0000-0000-0000580A0000}"/>
    <cellStyle name="Currency 2 4 2 6 2 6 2" xfId="2649" xr:uid="{00000000-0005-0000-0000-0000590A0000}"/>
    <cellStyle name="Currency 2 4 2 6 2 6 2 2" xfId="2650" xr:uid="{00000000-0005-0000-0000-00005A0A0000}"/>
    <cellStyle name="Currency 2 4 2 6 2 6 3" xfId="2651" xr:uid="{00000000-0005-0000-0000-00005B0A0000}"/>
    <cellStyle name="Currency 2 4 2 6 2 7" xfId="2652" xr:uid="{00000000-0005-0000-0000-00005C0A0000}"/>
    <cellStyle name="Currency 2 4 2 6 2 7 2" xfId="2653" xr:uid="{00000000-0005-0000-0000-00005D0A0000}"/>
    <cellStyle name="Currency 2 4 2 6 2 8" xfId="2654" xr:uid="{00000000-0005-0000-0000-00005E0A0000}"/>
    <cellStyle name="Currency 2 4 2 6 2 8 2" xfId="2655" xr:uid="{00000000-0005-0000-0000-00005F0A0000}"/>
    <cellStyle name="Currency 2 4 2 6 2 9" xfId="2656" xr:uid="{00000000-0005-0000-0000-0000600A0000}"/>
    <cellStyle name="Currency 2 4 2 6 3" xfId="2657" xr:uid="{00000000-0005-0000-0000-0000610A0000}"/>
    <cellStyle name="Currency 2 4 2 6 4" xfId="2658" xr:uid="{00000000-0005-0000-0000-0000620A0000}"/>
    <cellStyle name="Currency 2 4 2 6 4 2" xfId="2659" xr:uid="{00000000-0005-0000-0000-0000630A0000}"/>
    <cellStyle name="Currency 2 4 2 6 4 2 2" xfId="2660" xr:uid="{00000000-0005-0000-0000-0000640A0000}"/>
    <cellStyle name="Currency 2 4 2 6 4 3" xfId="2661" xr:uid="{00000000-0005-0000-0000-0000650A0000}"/>
    <cellStyle name="Currency 2 4 2 6 5" xfId="2662" xr:uid="{00000000-0005-0000-0000-0000660A0000}"/>
    <cellStyle name="Currency 2 4 2 6 5 2" xfId="2663" xr:uid="{00000000-0005-0000-0000-0000670A0000}"/>
    <cellStyle name="Currency 2 4 2 6 5 2 2" xfId="2664" xr:uid="{00000000-0005-0000-0000-0000680A0000}"/>
    <cellStyle name="Currency 2 4 2 6 5 3" xfId="2665" xr:uid="{00000000-0005-0000-0000-0000690A0000}"/>
    <cellStyle name="Currency 2 4 2 7" xfId="2666" xr:uid="{00000000-0005-0000-0000-00006A0A0000}"/>
    <cellStyle name="Currency 2 4 2 7 2" xfId="2667" xr:uid="{00000000-0005-0000-0000-00006B0A0000}"/>
    <cellStyle name="Currency 2 4 2 7 3" xfId="2668" xr:uid="{00000000-0005-0000-0000-00006C0A0000}"/>
    <cellStyle name="Currency 2 4 2 7 3 2" xfId="2669" xr:uid="{00000000-0005-0000-0000-00006D0A0000}"/>
    <cellStyle name="Currency 2 4 2 7 3 3" xfId="2670" xr:uid="{00000000-0005-0000-0000-00006E0A0000}"/>
    <cellStyle name="Currency 2 4 2 7 4" xfId="2671" xr:uid="{00000000-0005-0000-0000-00006F0A0000}"/>
    <cellStyle name="Currency 2 4 2 7 4 2" xfId="2672" xr:uid="{00000000-0005-0000-0000-0000700A0000}"/>
    <cellStyle name="Currency 2 4 2 7 4 2 2" xfId="2673" xr:uid="{00000000-0005-0000-0000-0000710A0000}"/>
    <cellStyle name="Currency 2 4 2 7 4 3" xfId="2674" xr:uid="{00000000-0005-0000-0000-0000720A0000}"/>
    <cellStyle name="Currency 2 4 2 7 5" xfId="2675" xr:uid="{00000000-0005-0000-0000-0000730A0000}"/>
    <cellStyle name="Currency 2 4 2 7 5 2" xfId="2676" xr:uid="{00000000-0005-0000-0000-0000740A0000}"/>
    <cellStyle name="Currency 2 4 2 7 5 2 2" xfId="2677" xr:uid="{00000000-0005-0000-0000-0000750A0000}"/>
    <cellStyle name="Currency 2 4 2 7 5 3" xfId="2678" xr:uid="{00000000-0005-0000-0000-0000760A0000}"/>
    <cellStyle name="Currency 2 4 2 7 6" xfId="2679" xr:uid="{00000000-0005-0000-0000-0000770A0000}"/>
    <cellStyle name="Currency 2 4 2 7 6 2" xfId="2680" xr:uid="{00000000-0005-0000-0000-0000780A0000}"/>
    <cellStyle name="Currency 2 4 2 7 6 2 2" xfId="2681" xr:uid="{00000000-0005-0000-0000-0000790A0000}"/>
    <cellStyle name="Currency 2 4 2 7 6 3" xfId="2682" xr:uid="{00000000-0005-0000-0000-00007A0A0000}"/>
    <cellStyle name="Currency 2 4 2 7 7" xfId="2683" xr:uid="{00000000-0005-0000-0000-00007B0A0000}"/>
    <cellStyle name="Currency 2 4 2 7 7 2" xfId="2684" xr:uid="{00000000-0005-0000-0000-00007C0A0000}"/>
    <cellStyle name="Currency 2 4 2 7 8" xfId="2685" xr:uid="{00000000-0005-0000-0000-00007D0A0000}"/>
    <cellStyle name="Currency 2 4 2 7 8 2" xfId="2686" xr:uid="{00000000-0005-0000-0000-00007E0A0000}"/>
    <cellStyle name="Currency 2 4 2 7 9" xfId="2687" xr:uid="{00000000-0005-0000-0000-00007F0A0000}"/>
    <cellStyle name="Currency 2 4 2 8" xfId="2688" xr:uid="{00000000-0005-0000-0000-0000800A0000}"/>
    <cellStyle name="Currency 2 4 2 8 2" xfId="2689" xr:uid="{00000000-0005-0000-0000-0000810A0000}"/>
    <cellStyle name="Currency 2 4 2 8 3" xfId="2690" xr:uid="{00000000-0005-0000-0000-0000820A0000}"/>
    <cellStyle name="Currency 2 4 2 9" xfId="2691" xr:uid="{00000000-0005-0000-0000-0000830A0000}"/>
    <cellStyle name="Currency 2 4 3" xfId="2692" xr:uid="{00000000-0005-0000-0000-0000840A0000}"/>
    <cellStyle name="Currency 2 4 3 10" xfId="2693" xr:uid="{00000000-0005-0000-0000-0000850A0000}"/>
    <cellStyle name="Currency 2 4 3 10 2" xfId="2694" xr:uid="{00000000-0005-0000-0000-0000860A0000}"/>
    <cellStyle name="Currency 2 4 3 10 2 2" xfId="2695" xr:uid="{00000000-0005-0000-0000-0000870A0000}"/>
    <cellStyle name="Currency 2 4 3 10 3" xfId="2696" xr:uid="{00000000-0005-0000-0000-0000880A0000}"/>
    <cellStyle name="Currency 2 4 3 10 4" xfId="2697" xr:uid="{00000000-0005-0000-0000-0000890A0000}"/>
    <cellStyle name="Currency 2 4 3 11" xfId="2698" xr:uid="{00000000-0005-0000-0000-00008A0A0000}"/>
    <cellStyle name="Currency 2 4 3 11 2" xfId="2699" xr:uid="{00000000-0005-0000-0000-00008B0A0000}"/>
    <cellStyle name="Currency 2 4 3 11 2 2" xfId="2700" xr:uid="{00000000-0005-0000-0000-00008C0A0000}"/>
    <cellStyle name="Currency 2 4 3 11 3" xfId="2701" xr:uid="{00000000-0005-0000-0000-00008D0A0000}"/>
    <cellStyle name="Currency 2 4 3 12" xfId="2702" xr:uid="{00000000-0005-0000-0000-00008E0A0000}"/>
    <cellStyle name="Currency 2 4 3 12 2" xfId="2703" xr:uid="{00000000-0005-0000-0000-00008F0A0000}"/>
    <cellStyle name="Currency 2 4 3 12 2 2" xfId="2704" xr:uid="{00000000-0005-0000-0000-0000900A0000}"/>
    <cellStyle name="Currency 2 4 3 12 3" xfId="2705" xr:uid="{00000000-0005-0000-0000-0000910A0000}"/>
    <cellStyle name="Currency 2 4 3 13" xfId="2706" xr:uid="{00000000-0005-0000-0000-0000920A0000}"/>
    <cellStyle name="Currency 2 4 3 13 2" xfId="2707" xr:uid="{00000000-0005-0000-0000-0000930A0000}"/>
    <cellStyle name="Currency 2 4 3 14" xfId="2708" xr:uid="{00000000-0005-0000-0000-0000940A0000}"/>
    <cellStyle name="Currency 2 4 3 14 2" xfId="2709" xr:uid="{00000000-0005-0000-0000-0000950A0000}"/>
    <cellStyle name="Currency 2 4 3 15" xfId="2710" xr:uid="{00000000-0005-0000-0000-0000960A0000}"/>
    <cellStyle name="Currency 2 4 3 16" xfId="2711" xr:uid="{00000000-0005-0000-0000-0000970A0000}"/>
    <cellStyle name="Currency 2 4 3 17" xfId="2712" xr:uid="{00000000-0005-0000-0000-0000980A0000}"/>
    <cellStyle name="Currency 2 4 3 2" xfId="2713" xr:uid="{00000000-0005-0000-0000-0000990A0000}"/>
    <cellStyle name="Currency 2 4 3 2 10" xfId="2714" xr:uid="{00000000-0005-0000-0000-00009A0A0000}"/>
    <cellStyle name="Currency 2 4 3 2 10 2" xfId="2715" xr:uid="{00000000-0005-0000-0000-00009B0A0000}"/>
    <cellStyle name="Currency 2 4 3 2 10 2 2" xfId="2716" xr:uid="{00000000-0005-0000-0000-00009C0A0000}"/>
    <cellStyle name="Currency 2 4 3 2 10 3" xfId="2717" xr:uid="{00000000-0005-0000-0000-00009D0A0000}"/>
    <cellStyle name="Currency 2 4 3 2 11" xfId="2718" xr:uid="{00000000-0005-0000-0000-00009E0A0000}"/>
    <cellStyle name="Currency 2 4 3 2 11 2" xfId="2719" xr:uid="{00000000-0005-0000-0000-00009F0A0000}"/>
    <cellStyle name="Currency 2 4 3 2 12" xfId="2720" xr:uid="{00000000-0005-0000-0000-0000A00A0000}"/>
    <cellStyle name="Currency 2 4 3 2 12 2" xfId="2721" xr:uid="{00000000-0005-0000-0000-0000A10A0000}"/>
    <cellStyle name="Currency 2 4 3 2 13" xfId="2722" xr:uid="{00000000-0005-0000-0000-0000A20A0000}"/>
    <cellStyle name="Currency 2 4 3 2 14" xfId="2723" xr:uid="{00000000-0005-0000-0000-0000A30A0000}"/>
    <cellStyle name="Currency 2 4 3 2 15" xfId="2724" xr:uid="{00000000-0005-0000-0000-0000A40A0000}"/>
    <cellStyle name="Currency 2 4 3 2 2" xfId="2725" xr:uid="{00000000-0005-0000-0000-0000A50A0000}"/>
    <cellStyle name="Currency 2 4 3 2 2 2" xfId="2726" xr:uid="{00000000-0005-0000-0000-0000A60A0000}"/>
    <cellStyle name="Currency 2 4 3 2 2 2 2" xfId="2727" xr:uid="{00000000-0005-0000-0000-0000A70A0000}"/>
    <cellStyle name="Currency 2 4 3 2 2 2 3" xfId="2728" xr:uid="{00000000-0005-0000-0000-0000A80A0000}"/>
    <cellStyle name="Currency 2 4 3 2 2 2 3 2" xfId="2729" xr:uid="{00000000-0005-0000-0000-0000A90A0000}"/>
    <cellStyle name="Currency 2 4 3 2 2 2 3 3" xfId="2730" xr:uid="{00000000-0005-0000-0000-0000AA0A0000}"/>
    <cellStyle name="Currency 2 4 3 2 2 2 4" xfId="2731" xr:uid="{00000000-0005-0000-0000-0000AB0A0000}"/>
    <cellStyle name="Currency 2 4 3 2 2 2 4 2" xfId="2732" xr:uid="{00000000-0005-0000-0000-0000AC0A0000}"/>
    <cellStyle name="Currency 2 4 3 2 2 2 4 2 2" xfId="2733" xr:uid="{00000000-0005-0000-0000-0000AD0A0000}"/>
    <cellStyle name="Currency 2 4 3 2 2 2 4 3" xfId="2734" xr:uid="{00000000-0005-0000-0000-0000AE0A0000}"/>
    <cellStyle name="Currency 2 4 3 2 2 2 5" xfId="2735" xr:uid="{00000000-0005-0000-0000-0000AF0A0000}"/>
    <cellStyle name="Currency 2 4 3 2 2 2 5 2" xfId="2736" xr:uid="{00000000-0005-0000-0000-0000B00A0000}"/>
    <cellStyle name="Currency 2 4 3 2 2 2 5 2 2" xfId="2737" xr:uid="{00000000-0005-0000-0000-0000B10A0000}"/>
    <cellStyle name="Currency 2 4 3 2 2 2 5 3" xfId="2738" xr:uid="{00000000-0005-0000-0000-0000B20A0000}"/>
    <cellStyle name="Currency 2 4 3 2 2 2 6" xfId="2739" xr:uid="{00000000-0005-0000-0000-0000B30A0000}"/>
    <cellStyle name="Currency 2 4 3 2 2 2 6 2" xfId="2740" xr:uid="{00000000-0005-0000-0000-0000B40A0000}"/>
    <cellStyle name="Currency 2 4 3 2 2 2 6 2 2" xfId="2741" xr:uid="{00000000-0005-0000-0000-0000B50A0000}"/>
    <cellStyle name="Currency 2 4 3 2 2 2 6 3" xfId="2742" xr:uid="{00000000-0005-0000-0000-0000B60A0000}"/>
    <cellStyle name="Currency 2 4 3 2 2 2 7" xfId="2743" xr:uid="{00000000-0005-0000-0000-0000B70A0000}"/>
    <cellStyle name="Currency 2 4 3 2 2 2 7 2" xfId="2744" xr:uid="{00000000-0005-0000-0000-0000B80A0000}"/>
    <cellStyle name="Currency 2 4 3 2 2 2 8" xfId="2745" xr:uid="{00000000-0005-0000-0000-0000B90A0000}"/>
    <cellStyle name="Currency 2 4 3 2 2 2 8 2" xfId="2746" xr:uid="{00000000-0005-0000-0000-0000BA0A0000}"/>
    <cellStyle name="Currency 2 4 3 2 2 2 9" xfId="2747" xr:uid="{00000000-0005-0000-0000-0000BB0A0000}"/>
    <cellStyle name="Currency 2 4 3 2 2 3" xfId="2748" xr:uid="{00000000-0005-0000-0000-0000BC0A0000}"/>
    <cellStyle name="Currency 2 4 3 2 2 3 2" xfId="2749" xr:uid="{00000000-0005-0000-0000-0000BD0A0000}"/>
    <cellStyle name="Currency 2 4 3 2 2 3 3" xfId="2750" xr:uid="{00000000-0005-0000-0000-0000BE0A0000}"/>
    <cellStyle name="Currency 2 4 3 2 2 3 3 2" xfId="2751" xr:uid="{00000000-0005-0000-0000-0000BF0A0000}"/>
    <cellStyle name="Currency 2 4 3 2 2 3 3 3" xfId="2752" xr:uid="{00000000-0005-0000-0000-0000C00A0000}"/>
    <cellStyle name="Currency 2 4 3 2 2 3 4" xfId="2753" xr:uid="{00000000-0005-0000-0000-0000C10A0000}"/>
    <cellStyle name="Currency 2 4 3 2 2 3 4 2" xfId="2754" xr:uid="{00000000-0005-0000-0000-0000C20A0000}"/>
    <cellStyle name="Currency 2 4 3 2 2 3 4 2 2" xfId="2755" xr:uid="{00000000-0005-0000-0000-0000C30A0000}"/>
    <cellStyle name="Currency 2 4 3 2 2 3 4 3" xfId="2756" xr:uid="{00000000-0005-0000-0000-0000C40A0000}"/>
    <cellStyle name="Currency 2 4 3 2 2 3 5" xfId="2757" xr:uid="{00000000-0005-0000-0000-0000C50A0000}"/>
    <cellStyle name="Currency 2 4 3 2 2 3 5 2" xfId="2758" xr:uid="{00000000-0005-0000-0000-0000C60A0000}"/>
    <cellStyle name="Currency 2 4 3 2 2 3 5 2 2" xfId="2759" xr:uid="{00000000-0005-0000-0000-0000C70A0000}"/>
    <cellStyle name="Currency 2 4 3 2 2 3 5 3" xfId="2760" xr:uid="{00000000-0005-0000-0000-0000C80A0000}"/>
    <cellStyle name="Currency 2 4 3 2 2 3 6" xfId="2761" xr:uid="{00000000-0005-0000-0000-0000C90A0000}"/>
    <cellStyle name="Currency 2 4 3 2 2 3 6 2" xfId="2762" xr:uid="{00000000-0005-0000-0000-0000CA0A0000}"/>
    <cellStyle name="Currency 2 4 3 2 2 3 6 2 2" xfId="2763" xr:uid="{00000000-0005-0000-0000-0000CB0A0000}"/>
    <cellStyle name="Currency 2 4 3 2 2 3 6 3" xfId="2764" xr:uid="{00000000-0005-0000-0000-0000CC0A0000}"/>
    <cellStyle name="Currency 2 4 3 2 2 3 7" xfId="2765" xr:uid="{00000000-0005-0000-0000-0000CD0A0000}"/>
    <cellStyle name="Currency 2 4 3 2 2 3 7 2" xfId="2766" xr:uid="{00000000-0005-0000-0000-0000CE0A0000}"/>
    <cellStyle name="Currency 2 4 3 2 2 3 8" xfId="2767" xr:uid="{00000000-0005-0000-0000-0000CF0A0000}"/>
    <cellStyle name="Currency 2 4 3 2 2 3 8 2" xfId="2768" xr:uid="{00000000-0005-0000-0000-0000D00A0000}"/>
    <cellStyle name="Currency 2 4 3 2 2 3 9" xfId="2769" xr:uid="{00000000-0005-0000-0000-0000D10A0000}"/>
    <cellStyle name="Currency 2 4 3 2 2 4" xfId="2770" xr:uid="{00000000-0005-0000-0000-0000D20A0000}"/>
    <cellStyle name="Currency 2 4 3 2 2 4 2" xfId="2771" xr:uid="{00000000-0005-0000-0000-0000D30A0000}"/>
    <cellStyle name="Currency 2 4 3 2 2 4 3" xfId="2772" xr:uid="{00000000-0005-0000-0000-0000D40A0000}"/>
    <cellStyle name="Currency 2 4 3 2 2 4 3 2" xfId="2773" xr:uid="{00000000-0005-0000-0000-0000D50A0000}"/>
    <cellStyle name="Currency 2 4 3 2 2 4 3 2 2" xfId="2774" xr:uid="{00000000-0005-0000-0000-0000D60A0000}"/>
    <cellStyle name="Currency 2 4 3 2 2 4 3 3" xfId="2775" xr:uid="{00000000-0005-0000-0000-0000D70A0000}"/>
    <cellStyle name="Currency 2 4 3 2 2 4 4" xfId="2776" xr:uid="{00000000-0005-0000-0000-0000D80A0000}"/>
    <cellStyle name="Currency 2 4 3 2 2 4 4 2" xfId="2777" xr:uid="{00000000-0005-0000-0000-0000D90A0000}"/>
    <cellStyle name="Currency 2 4 3 2 2 4 4 2 2" xfId="2778" xr:uid="{00000000-0005-0000-0000-0000DA0A0000}"/>
    <cellStyle name="Currency 2 4 3 2 2 4 4 3" xfId="2779" xr:uid="{00000000-0005-0000-0000-0000DB0A0000}"/>
    <cellStyle name="Currency 2 4 3 2 2 4 5" xfId="2780" xr:uid="{00000000-0005-0000-0000-0000DC0A0000}"/>
    <cellStyle name="Currency 2 4 3 2 2 4 5 2" xfId="2781" xr:uid="{00000000-0005-0000-0000-0000DD0A0000}"/>
    <cellStyle name="Currency 2 4 3 2 2 4 5 2 2" xfId="2782" xr:uid="{00000000-0005-0000-0000-0000DE0A0000}"/>
    <cellStyle name="Currency 2 4 3 2 2 4 5 3" xfId="2783" xr:uid="{00000000-0005-0000-0000-0000DF0A0000}"/>
    <cellStyle name="Currency 2 4 3 2 2 4 6" xfId="2784" xr:uid="{00000000-0005-0000-0000-0000E00A0000}"/>
    <cellStyle name="Currency 2 4 3 2 2 4 6 2" xfId="2785" xr:uid="{00000000-0005-0000-0000-0000E10A0000}"/>
    <cellStyle name="Currency 2 4 3 2 2 4 7" xfId="2786" xr:uid="{00000000-0005-0000-0000-0000E20A0000}"/>
    <cellStyle name="Currency 2 4 3 2 2 4 7 2" xfId="2787" xr:uid="{00000000-0005-0000-0000-0000E30A0000}"/>
    <cellStyle name="Currency 2 4 3 2 2 4 8" xfId="2788" xr:uid="{00000000-0005-0000-0000-0000E40A0000}"/>
    <cellStyle name="Currency 2 4 3 2 2 4 9" xfId="2789" xr:uid="{00000000-0005-0000-0000-0000E50A0000}"/>
    <cellStyle name="Currency 2 4 3 2 2 5" xfId="2790" xr:uid="{00000000-0005-0000-0000-0000E60A0000}"/>
    <cellStyle name="Currency 2 4 3 2 2 5 2" xfId="2791" xr:uid="{00000000-0005-0000-0000-0000E70A0000}"/>
    <cellStyle name="Currency 2 4 3 2 2 5 3" xfId="2792" xr:uid="{00000000-0005-0000-0000-0000E80A0000}"/>
    <cellStyle name="Currency 2 4 3 2 2 6" xfId="2793" xr:uid="{00000000-0005-0000-0000-0000E90A0000}"/>
    <cellStyle name="Currency 2 4 3 2 2 6 2" xfId="2794" xr:uid="{00000000-0005-0000-0000-0000EA0A0000}"/>
    <cellStyle name="Currency 2 4 3 2 2 6 2 2" xfId="2795" xr:uid="{00000000-0005-0000-0000-0000EB0A0000}"/>
    <cellStyle name="Currency 2 4 3 2 2 6 2 2 2" xfId="2796" xr:uid="{00000000-0005-0000-0000-0000EC0A0000}"/>
    <cellStyle name="Currency 2 4 3 2 2 6 2 3" xfId="2797" xr:uid="{00000000-0005-0000-0000-0000ED0A0000}"/>
    <cellStyle name="Currency 2 4 3 2 2 6 3" xfId="2798" xr:uid="{00000000-0005-0000-0000-0000EE0A0000}"/>
    <cellStyle name="Currency 2 4 3 2 2 6 3 2" xfId="2799" xr:uid="{00000000-0005-0000-0000-0000EF0A0000}"/>
    <cellStyle name="Currency 2 4 3 2 2 6 3 2 2" xfId="2800" xr:uid="{00000000-0005-0000-0000-0000F00A0000}"/>
    <cellStyle name="Currency 2 4 3 2 2 6 3 3" xfId="2801" xr:uid="{00000000-0005-0000-0000-0000F10A0000}"/>
    <cellStyle name="Currency 2 4 3 2 2 6 4" xfId="2802" xr:uid="{00000000-0005-0000-0000-0000F20A0000}"/>
    <cellStyle name="Currency 2 4 3 2 2 6 4 2" xfId="2803" xr:uid="{00000000-0005-0000-0000-0000F30A0000}"/>
    <cellStyle name="Currency 2 4 3 2 2 6 4 2 2" xfId="2804" xr:uid="{00000000-0005-0000-0000-0000F40A0000}"/>
    <cellStyle name="Currency 2 4 3 2 2 6 4 3" xfId="2805" xr:uid="{00000000-0005-0000-0000-0000F50A0000}"/>
    <cellStyle name="Currency 2 4 3 2 2 6 5" xfId="2806" xr:uid="{00000000-0005-0000-0000-0000F60A0000}"/>
    <cellStyle name="Currency 2 4 3 2 2 6 5 2" xfId="2807" xr:uid="{00000000-0005-0000-0000-0000F70A0000}"/>
    <cellStyle name="Currency 2 4 3 2 2 6 6" xfId="2808" xr:uid="{00000000-0005-0000-0000-0000F80A0000}"/>
    <cellStyle name="Currency 2 4 3 2 2 6 6 2" xfId="2809" xr:uid="{00000000-0005-0000-0000-0000F90A0000}"/>
    <cellStyle name="Currency 2 4 3 2 2 6 7" xfId="2810" xr:uid="{00000000-0005-0000-0000-0000FA0A0000}"/>
    <cellStyle name="Currency 2 4 3 2 2 7" xfId="2811" xr:uid="{00000000-0005-0000-0000-0000FB0A0000}"/>
    <cellStyle name="Currency 2 4 3 2 2 7 2" xfId="2812" xr:uid="{00000000-0005-0000-0000-0000FC0A0000}"/>
    <cellStyle name="Currency 2 4 3 2 2 7 2 2" xfId="2813" xr:uid="{00000000-0005-0000-0000-0000FD0A0000}"/>
    <cellStyle name="Currency 2 4 3 2 2 7 3" xfId="2814" xr:uid="{00000000-0005-0000-0000-0000FE0A0000}"/>
    <cellStyle name="Currency 2 4 3 2 2 8" xfId="2815" xr:uid="{00000000-0005-0000-0000-0000FF0A0000}"/>
    <cellStyle name="Currency 2 4 3 2 2 8 2" xfId="2816" xr:uid="{00000000-0005-0000-0000-0000000B0000}"/>
    <cellStyle name="Currency 2 4 3 2 2 8 2 2" xfId="2817" xr:uid="{00000000-0005-0000-0000-0000010B0000}"/>
    <cellStyle name="Currency 2 4 3 2 2 8 3" xfId="2818" xr:uid="{00000000-0005-0000-0000-0000020B0000}"/>
    <cellStyle name="Currency 2 4 3 2 3" xfId="2819" xr:uid="{00000000-0005-0000-0000-0000030B0000}"/>
    <cellStyle name="Currency 2 4 3 2 3 10" xfId="2820" xr:uid="{00000000-0005-0000-0000-0000040B0000}"/>
    <cellStyle name="Currency 2 4 3 2 3 2" xfId="2821" xr:uid="{00000000-0005-0000-0000-0000050B0000}"/>
    <cellStyle name="Currency 2 4 3 2 3 2 2" xfId="2822" xr:uid="{00000000-0005-0000-0000-0000060B0000}"/>
    <cellStyle name="Currency 2 4 3 2 3 2 3" xfId="2823" xr:uid="{00000000-0005-0000-0000-0000070B0000}"/>
    <cellStyle name="Currency 2 4 3 2 3 2 3 2" xfId="2824" xr:uid="{00000000-0005-0000-0000-0000080B0000}"/>
    <cellStyle name="Currency 2 4 3 2 3 2 3 3" xfId="2825" xr:uid="{00000000-0005-0000-0000-0000090B0000}"/>
    <cellStyle name="Currency 2 4 3 2 3 2 4" xfId="2826" xr:uid="{00000000-0005-0000-0000-00000A0B0000}"/>
    <cellStyle name="Currency 2 4 3 2 3 2 4 2" xfId="2827" xr:uid="{00000000-0005-0000-0000-00000B0B0000}"/>
    <cellStyle name="Currency 2 4 3 2 3 2 4 2 2" xfId="2828" xr:uid="{00000000-0005-0000-0000-00000C0B0000}"/>
    <cellStyle name="Currency 2 4 3 2 3 2 4 3" xfId="2829" xr:uid="{00000000-0005-0000-0000-00000D0B0000}"/>
    <cellStyle name="Currency 2 4 3 2 3 2 5" xfId="2830" xr:uid="{00000000-0005-0000-0000-00000E0B0000}"/>
    <cellStyle name="Currency 2 4 3 2 3 2 5 2" xfId="2831" xr:uid="{00000000-0005-0000-0000-00000F0B0000}"/>
    <cellStyle name="Currency 2 4 3 2 3 2 5 2 2" xfId="2832" xr:uid="{00000000-0005-0000-0000-0000100B0000}"/>
    <cellStyle name="Currency 2 4 3 2 3 2 5 3" xfId="2833" xr:uid="{00000000-0005-0000-0000-0000110B0000}"/>
    <cellStyle name="Currency 2 4 3 2 3 2 6" xfId="2834" xr:uid="{00000000-0005-0000-0000-0000120B0000}"/>
    <cellStyle name="Currency 2 4 3 2 3 2 6 2" xfId="2835" xr:uid="{00000000-0005-0000-0000-0000130B0000}"/>
    <cellStyle name="Currency 2 4 3 2 3 2 6 2 2" xfId="2836" xr:uid="{00000000-0005-0000-0000-0000140B0000}"/>
    <cellStyle name="Currency 2 4 3 2 3 2 6 3" xfId="2837" xr:uid="{00000000-0005-0000-0000-0000150B0000}"/>
    <cellStyle name="Currency 2 4 3 2 3 2 7" xfId="2838" xr:uid="{00000000-0005-0000-0000-0000160B0000}"/>
    <cellStyle name="Currency 2 4 3 2 3 2 7 2" xfId="2839" xr:uid="{00000000-0005-0000-0000-0000170B0000}"/>
    <cellStyle name="Currency 2 4 3 2 3 2 8" xfId="2840" xr:uid="{00000000-0005-0000-0000-0000180B0000}"/>
    <cellStyle name="Currency 2 4 3 2 3 2 8 2" xfId="2841" xr:uid="{00000000-0005-0000-0000-0000190B0000}"/>
    <cellStyle name="Currency 2 4 3 2 3 2 9" xfId="2842" xr:uid="{00000000-0005-0000-0000-00001A0B0000}"/>
    <cellStyle name="Currency 2 4 3 2 3 3" xfId="2843" xr:uid="{00000000-0005-0000-0000-00001B0B0000}"/>
    <cellStyle name="Currency 2 4 3 2 3 4" xfId="2844" xr:uid="{00000000-0005-0000-0000-00001C0B0000}"/>
    <cellStyle name="Currency 2 4 3 2 3 4 2" xfId="2845" xr:uid="{00000000-0005-0000-0000-00001D0B0000}"/>
    <cellStyle name="Currency 2 4 3 2 3 4 3" xfId="2846" xr:uid="{00000000-0005-0000-0000-00001E0B0000}"/>
    <cellStyle name="Currency 2 4 3 2 3 5" xfId="2847" xr:uid="{00000000-0005-0000-0000-00001F0B0000}"/>
    <cellStyle name="Currency 2 4 3 2 3 5 2" xfId="2848" xr:uid="{00000000-0005-0000-0000-0000200B0000}"/>
    <cellStyle name="Currency 2 4 3 2 3 5 2 2" xfId="2849" xr:uid="{00000000-0005-0000-0000-0000210B0000}"/>
    <cellStyle name="Currency 2 4 3 2 3 5 3" xfId="2850" xr:uid="{00000000-0005-0000-0000-0000220B0000}"/>
    <cellStyle name="Currency 2 4 3 2 3 6" xfId="2851" xr:uid="{00000000-0005-0000-0000-0000230B0000}"/>
    <cellStyle name="Currency 2 4 3 2 3 6 2" xfId="2852" xr:uid="{00000000-0005-0000-0000-0000240B0000}"/>
    <cellStyle name="Currency 2 4 3 2 3 6 2 2" xfId="2853" xr:uid="{00000000-0005-0000-0000-0000250B0000}"/>
    <cellStyle name="Currency 2 4 3 2 3 6 3" xfId="2854" xr:uid="{00000000-0005-0000-0000-0000260B0000}"/>
    <cellStyle name="Currency 2 4 3 2 3 7" xfId="2855" xr:uid="{00000000-0005-0000-0000-0000270B0000}"/>
    <cellStyle name="Currency 2 4 3 2 3 7 2" xfId="2856" xr:uid="{00000000-0005-0000-0000-0000280B0000}"/>
    <cellStyle name="Currency 2 4 3 2 3 7 2 2" xfId="2857" xr:uid="{00000000-0005-0000-0000-0000290B0000}"/>
    <cellStyle name="Currency 2 4 3 2 3 7 3" xfId="2858" xr:uid="{00000000-0005-0000-0000-00002A0B0000}"/>
    <cellStyle name="Currency 2 4 3 2 3 8" xfId="2859" xr:uid="{00000000-0005-0000-0000-00002B0B0000}"/>
    <cellStyle name="Currency 2 4 3 2 3 8 2" xfId="2860" xr:uid="{00000000-0005-0000-0000-00002C0B0000}"/>
    <cellStyle name="Currency 2 4 3 2 3 9" xfId="2861" xr:uid="{00000000-0005-0000-0000-00002D0B0000}"/>
    <cellStyle name="Currency 2 4 3 2 3 9 2" xfId="2862" xr:uid="{00000000-0005-0000-0000-00002E0B0000}"/>
    <cellStyle name="Currency 2 4 3 2 4" xfId="2863" xr:uid="{00000000-0005-0000-0000-00002F0B0000}"/>
    <cellStyle name="Currency 2 4 3 2 4 2" xfId="2864" xr:uid="{00000000-0005-0000-0000-0000300B0000}"/>
    <cellStyle name="Currency 2 4 3 2 4 2 10" xfId="2865" xr:uid="{00000000-0005-0000-0000-0000310B0000}"/>
    <cellStyle name="Currency 2 4 3 2 4 2 2" xfId="2866" xr:uid="{00000000-0005-0000-0000-0000320B0000}"/>
    <cellStyle name="Currency 2 4 3 2 4 2 3" xfId="2867" xr:uid="{00000000-0005-0000-0000-0000330B0000}"/>
    <cellStyle name="Currency 2 4 3 2 4 2 4" xfId="2868" xr:uid="{00000000-0005-0000-0000-0000340B0000}"/>
    <cellStyle name="Currency 2 4 3 2 4 2 4 2" xfId="2869" xr:uid="{00000000-0005-0000-0000-0000350B0000}"/>
    <cellStyle name="Currency 2 4 3 2 4 2 4 2 2" xfId="2870" xr:uid="{00000000-0005-0000-0000-0000360B0000}"/>
    <cellStyle name="Currency 2 4 3 2 4 2 4 3" xfId="2871" xr:uid="{00000000-0005-0000-0000-0000370B0000}"/>
    <cellStyle name="Currency 2 4 3 2 4 2 5" xfId="2872" xr:uid="{00000000-0005-0000-0000-0000380B0000}"/>
    <cellStyle name="Currency 2 4 3 2 4 2 5 2" xfId="2873" xr:uid="{00000000-0005-0000-0000-0000390B0000}"/>
    <cellStyle name="Currency 2 4 3 2 4 2 5 2 2" xfId="2874" xr:uid="{00000000-0005-0000-0000-00003A0B0000}"/>
    <cellStyle name="Currency 2 4 3 2 4 2 5 3" xfId="2875" xr:uid="{00000000-0005-0000-0000-00003B0B0000}"/>
    <cellStyle name="Currency 2 4 3 2 4 2 6" xfId="2876" xr:uid="{00000000-0005-0000-0000-00003C0B0000}"/>
    <cellStyle name="Currency 2 4 3 2 4 2 6 2" xfId="2877" xr:uid="{00000000-0005-0000-0000-00003D0B0000}"/>
    <cellStyle name="Currency 2 4 3 2 4 2 6 2 2" xfId="2878" xr:uid="{00000000-0005-0000-0000-00003E0B0000}"/>
    <cellStyle name="Currency 2 4 3 2 4 2 6 3" xfId="2879" xr:uid="{00000000-0005-0000-0000-00003F0B0000}"/>
    <cellStyle name="Currency 2 4 3 2 4 2 7" xfId="2880" xr:uid="{00000000-0005-0000-0000-0000400B0000}"/>
    <cellStyle name="Currency 2 4 3 2 4 2 7 2" xfId="2881" xr:uid="{00000000-0005-0000-0000-0000410B0000}"/>
    <cellStyle name="Currency 2 4 3 2 4 2 8" xfId="2882" xr:uid="{00000000-0005-0000-0000-0000420B0000}"/>
    <cellStyle name="Currency 2 4 3 2 4 2 8 2" xfId="2883" xr:uid="{00000000-0005-0000-0000-0000430B0000}"/>
    <cellStyle name="Currency 2 4 3 2 4 2 9" xfId="2884" xr:uid="{00000000-0005-0000-0000-0000440B0000}"/>
    <cellStyle name="Currency 2 4 3 2 4 3" xfId="2885" xr:uid="{00000000-0005-0000-0000-0000450B0000}"/>
    <cellStyle name="Currency 2 4 3 2 4 4" xfId="2886" xr:uid="{00000000-0005-0000-0000-0000460B0000}"/>
    <cellStyle name="Currency 2 4 3 2 4 4 2" xfId="2887" xr:uid="{00000000-0005-0000-0000-0000470B0000}"/>
    <cellStyle name="Currency 2 4 3 2 4 4 2 2" xfId="2888" xr:uid="{00000000-0005-0000-0000-0000480B0000}"/>
    <cellStyle name="Currency 2 4 3 2 4 4 3" xfId="2889" xr:uid="{00000000-0005-0000-0000-0000490B0000}"/>
    <cellStyle name="Currency 2 4 3 2 4 5" xfId="2890" xr:uid="{00000000-0005-0000-0000-00004A0B0000}"/>
    <cellStyle name="Currency 2 4 3 2 4 5 2" xfId="2891" xr:uid="{00000000-0005-0000-0000-00004B0B0000}"/>
    <cellStyle name="Currency 2 4 3 2 4 5 2 2" xfId="2892" xr:uid="{00000000-0005-0000-0000-00004C0B0000}"/>
    <cellStyle name="Currency 2 4 3 2 4 5 3" xfId="2893" xr:uid="{00000000-0005-0000-0000-00004D0B0000}"/>
    <cellStyle name="Currency 2 4 3 2 5" xfId="2894" xr:uid="{00000000-0005-0000-0000-00004E0B0000}"/>
    <cellStyle name="Currency 2 4 3 2 5 2" xfId="2895" xr:uid="{00000000-0005-0000-0000-00004F0B0000}"/>
    <cellStyle name="Currency 2 4 3 2 5 3" xfId="2896" xr:uid="{00000000-0005-0000-0000-0000500B0000}"/>
    <cellStyle name="Currency 2 4 3 2 5 3 2" xfId="2897" xr:uid="{00000000-0005-0000-0000-0000510B0000}"/>
    <cellStyle name="Currency 2 4 3 2 5 3 3" xfId="2898" xr:uid="{00000000-0005-0000-0000-0000520B0000}"/>
    <cellStyle name="Currency 2 4 3 2 5 4" xfId="2899" xr:uid="{00000000-0005-0000-0000-0000530B0000}"/>
    <cellStyle name="Currency 2 4 3 2 5 4 2" xfId="2900" xr:uid="{00000000-0005-0000-0000-0000540B0000}"/>
    <cellStyle name="Currency 2 4 3 2 5 4 2 2" xfId="2901" xr:uid="{00000000-0005-0000-0000-0000550B0000}"/>
    <cellStyle name="Currency 2 4 3 2 5 4 3" xfId="2902" xr:uid="{00000000-0005-0000-0000-0000560B0000}"/>
    <cellStyle name="Currency 2 4 3 2 5 5" xfId="2903" xr:uid="{00000000-0005-0000-0000-0000570B0000}"/>
    <cellStyle name="Currency 2 4 3 2 5 5 2" xfId="2904" xr:uid="{00000000-0005-0000-0000-0000580B0000}"/>
    <cellStyle name="Currency 2 4 3 2 5 5 2 2" xfId="2905" xr:uid="{00000000-0005-0000-0000-0000590B0000}"/>
    <cellStyle name="Currency 2 4 3 2 5 5 3" xfId="2906" xr:uid="{00000000-0005-0000-0000-00005A0B0000}"/>
    <cellStyle name="Currency 2 4 3 2 5 6" xfId="2907" xr:uid="{00000000-0005-0000-0000-00005B0B0000}"/>
    <cellStyle name="Currency 2 4 3 2 5 6 2" xfId="2908" xr:uid="{00000000-0005-0000-0000-00005C0B0000}"/>
    <cellStyle name="Currency 2 4 3 2 5 6 2 2" xfId="2909" xr:uid="{00000000-0005-0000-0000-00005D0B0000}"/>
    <cellStyle name="Currency 2 4 3 2 5 6 3" xfId="2910" xr:uid="{00000000-0005-0000-0000-00005E0B0000}"/>
    <cellStyle name="Currency 2 4 3 2 5 7" xfId="2911" xr:uid="{00000000-0005-0000-0000-00005F0B0000}"/>
    <cellStyle name="Currency 2 4 3 2 5 7 2" xfId="2912" xr:uid="{00000000-0005-0000-0000-0000600B0000}"/>
    <cellStyle name="Currency 2 4 3 2 5 8" xfId="2913" xr:uid="{00000000-0005-0000-0000-0000610B0000}"/>
    <cellStyle name="Currency 2 4 3 2 5 8 2" xfId="2914" xr:uid="{00000000-0005-0000-0000-0000620B0000}"/>
    <cellStyle name="Currency 2 4 3 2 5 9" xfId="2915" xr:uid="{00000000-0005-0000-0000-0000630B0000}"/>
    <cellStyle name="Currency 2 4 3 2 6" xfId="2916" xr:uid="{00000000-0005-0000-0000-0000640B0000}"/>
    <cellStyle name="Currency 2 4 3 2 6 2" xfId="2917" xr:uid="{00000000-0005-0000-0000-0000650B0000}"/>
    <cellStyle name="Currency 2 4 3 2 6 3" xfId="2918" xr:uid="{00000000-0005-0000-0000-0000660B0000}"/>
    <cellStyle name="Currency 2 4 3 2 7" xfId="2919" xr:uid="{00000000-0005-0000-0000-0000670B0000}"/>
    <cellStyle name="Currency 2 4 3 2 8" xfId="2920" xr:uid="{00000000-0005-0000-0000-0000680B0000}"/>
    <cellStyle name="Currency 2 4 3 2 8 2" xfId="2921" xr:uid="{00000000-0005-0000-0000-0000690B0000}"/>
    <cellStyle name="Currency 2 4 3 2 8 2 2" xfId="2922" xr:uid="{00000000-0005-0000-0000-00006A0B0000}"/>
    <cellStyle name="Currency 2 4 3 2 8 3" xfId="2923" xr:uid="{00000000-0005-0000-0000-00006B0B0000}"/>
    <cellStyle name="Currency 2 4 3 2 8 4" xfId="2924" xr:uid="{00000000-0005-0000-0000-00006C0B0000}"/>
    <cellStyle name="Currency 2 4 3 2 9" xfId="2925" xr:uid="{00000000-0005-0000-0000-00006D0B0000}"/>
    <cellStyle name="Currency 2 4 3 2 9 2" xfId="2926" xr:uid="{00000000-0005-0000-0000-00006E0B0000}"/>
    <cellStyle name="Currency 2 4 3 2 9 2 2" xfId="2927" xr:uid="{00000000-0005-0000-0000-00006F0B0000}"/>
    <cellStyle name="Currency 2 4 3 2 9 3" xfId="2928" xr:uid="{00000000-0005-0000-0000-0000700B0000}"/>
    <cellStyle name="Currency 2 4 3 3" xfId="2929" xr:uid="{00000000-0005-0000-0000-0000710B0000}"/>
    <cellStyle name="Currency 2 4 3 3 10" xfId="2930" xr:uid="{00000000-0005-0000-0000-0000720B0000}"/>
    <cellStyle name="Currency 2 4 3 3 10 2" xfId="2931" xr:uid="{00000000-0005-0000-0000-0000730B0000}"/>
    <cellStyle name="Currency 2 4 3 3 10 2 2" xfId="2932" xr:uid="{00000000-0005-0000-0000-0000740B0000}"/>
    <cellStyle name="Currency 2 4 3 3 10 3" xfId="2933" xr:uid="{00000000-0005-0000-0000-0000750B0000}"/>
    <cellStyle name="Currency 2 4 3 3 11" xfId="2934" xr:uid="{00000000-0005-0000-0000-0000760B0000}"/>
    <cellStyle name="Currency 2 4 3 3 11 2" xfId="2935" xr:uid="{00000000-0005-0000-0000-0000770B0000}"/>
    <cellStyle name="Currency 2 4 3 3 12" xfId="2936" xr:uid="{00000000-0005-0000-0000-0000780B0000}"/>
    <cellStyle name="Currency 2 4 3 3 12 2" xfId="2937" xr:uid="{00000000-0005-0000-0000-0000790B0000}"/>
    <cellStyle name="Currency 2 4 3 3 13" xfId="2938" xr:uid="{00000000-0005-0000-0000-00007A0B0000}"/>
    <cellStyle name="Currency 2 4 3 3 14" xfId="2939" xr:uid="{00000000-0005-0000-0000-00007B0B0000}"/>
    <cellStyle name="Currency 2 4 3 3 15" xfId="2940" xr:uid="{00000000-0005-0000-0000-00007C0B0000}"/>
    <cellStyle name="Currency 2 4 3 3 2" xfId="2941" xr:uid="{00000000-0005-0000-0000-00007D0B0000}"/>
    <cellStyle name="Currency 2 4 3 3 2 2" xfId="2942" xr:uid="{00000000-0005-0000-0000-00007E0B0000}"/>
    <cellStyle name="Currency 2 4 3 3 2 2 2" xfId="2943" xr:uid="{00000000-0005-0000-0000-00007F0B0000}"/>
    <cellStyle name="Currency 2 4 3 3 2 2 3" xfId="2944" xr:uid="{00000000-0005-0000-0000-0000800B0000}"/>
    <cellStyle name="Currency 2 4 3 3 2 2 3 2" xfId="2945" xr:uid="{00000000-0005-0000-0000-0000810B0000}"/>
    <cellStyle name="Currency 2 4 3 3 2 2 3 3" xfId="2946" xr:uid="{00000000-0005-0000-0000-0000820B0000}"/>
    <cellStyle name="Currency 2 4 3 3 2 2 4" xfId="2947" xr:uid="{00000000-0005-0000-0000-0000830B0000}"/>
    <cellStyle name="Currency 2 4 3 3 2 2 4 2" xfId="2948" xr:uid="{00000000-0005-0000-0000-0000840B0000}"/>
    <cellStyle name="Currency 2 4 3 3 2 2 4 2 2" xfId="2949" xr:uid="{00000000-0005-0000-0000-0000850B0000}"/>
    <cellStyle name="Currency 2 4 3 3 2 2 4 3" xfId="2950" xr:uid="{00000000-0005-0000-0000-0000860B0000}"/>
    <cellStyle name="Currency 2 4 3 3 2 2 5" xfId="2951" xr:uid="{00000000-0005-0000-0000-0000870B0000}"/>
    <cellStyle name="Currency 2 4 3 3 2 2 5 2" xfId="2952" xr:uid="{00000000-0005-0000-0000-0000880B0000}"/>
    <cellStyle name="Currency 2 4 3 3 2 2 5 2 2" xfId="2953" xr:uid="{00000000-0005-0000-0000-0000890B0000}"/>
    <cellStyle name="Currency 2 4 3 3 2 2 5 3" xfId="2954" xr:uid="{00000000-0005-0000-0000-00008A0B0000}"/>
    <cellStyle name="Currency 2 4 3 3 2 2 6" xfId="2955" xr:uid="{00000000-0005-0000-0000-00008B0B0000}"/>
    <cellStyle name="Currency 2 4 3 3 2 2 6 2" xfId="2956" xr:uid="{00000000-0005-0000-0000-00008C0B0000}"/>
    <cellStyle name="Currency 2 4 3 3 2 2 6 2 2" xfId="2957" xr:uid="{00000000-0005-0000-0000-00008D0B0000}"/>
    <cellStyle name="Currency 2 4 3 3 2 2 6 3" xfId="2958" xr:uid="{00000000-0005-0000-0000-00008E0B0000}"/>
    <cellStyle name="Currency 2 4 3 3 2 2 7" xfId="2959" xr:uid="{00000000-0005-0000-0000-00008F0B0000}"/>
    <cellStyle name="Currency 2 4 3 3 2 2 7 2" xfId="2960" xr:uid="{00000000-0005-0000-0000-0000900B0000}"/>
    <cellStyle name="Currency 2 4 3 3 2 2 8" xfId="2961" xr:uid="{00000000-0005-0000-0000-0000910B0000}"/>
    <cellStyle name="Currency 2 4 3 3 2 2 8 2" xfId="2962" xr:uid="{00000000-0005-0000-0000-0000920B0000}"/>
    <cellStyle name="Currency 2 4 3 3 2 2 9" xfId="2963" xr:uid="{00000000-0005-0000-0000-0000930B0000}"/>
    <cellStyle name="Currency 2 4 3 3 2 3" xfId="2964" xr:uid="{00000000-0005-0000-0000-0000940B0000}"/>
    <cellStyle name="Currency 2 4 3 3 2 3 2" xfId="2965" xr:uid="{00000000-0005-0000-0000-0000950B0000}"/>
    <cellStyle name="Currency 2 4 3 3 2 3 3" xfId="2966" xr:uid="{00000000-0005-0000-0000-0000960B0000}"/>
    <cellStyle name="Currency 2 4 3 3 2 3 3 2" xfId="2967" xr:uid="{00000000-0005-0000-0000-0000970B0000}"/>
    <cellStyle name="Currency 2 4 3 3 2 3 3 3" xfId="2968" xr:uid="{00000000-0005-0000-0000-0000980B0000}"/>
    <cellStyle name="Currency 2 4 3 3 2 3 4" xfId="2969" xr:uid="{00000000-0005-0000-0000-0000990B0000}"/>
    <cellStyle name="Currency 2 4 3 3 2 3 4 2" xfId="2970" xr:uid="{00000000-0005-0000-0000-00009A0B0000}"/>
    <cellStyle name="Currency 2 4 3 3 2 3 4 2 2" xfId="2971" xr:uid="{00000000-0005-0000-0000-00009B0B0000}"/>
    <cellStyle name="Currency 2 4 3 3 2 3 4 3" xfId="2972" xr:uid="{00000000-0005-0000-0000-00009C0B0000}"/>
    <cellStyle name="Currency 2 4 3 3 2 3 5" xfId="2973" xr:uid="{00000000-0005-0000-0000-00009D0B0000}"/>
    <cellStyle name="Currency 2 4 3 3 2 3 5 2" xfId="2974" xr:uid="{00000000-0005-0000-0000-00009E0B0000}"/>
    <cellStyle name="Currency 2 4 3 3 2 3 5 2 2" xfId="2975" xr:uid="{00000000-0005-0000-0000-00009F0B0000}"/>
    <cellStyle name="Currency 2 4 3 3 2 3 5 3" xfId="2976" xr:uid="{00000000-0005-0000-0000-0000A00B0000}"/>
    <cellStyle name="Currency 2 4 3 3 2 3 6" xfId="2977" xr:uid="{00000000-0005-0000-0000-0000A10B0000}"/>
    <cellStyle name="Currency 2 4 3 3 2 3 6 2" xfId="2978" xr:uid="{00000000-0005-0000-0000-0000A20B0000}"/>
    <cellStyle name="Currency 2 4 3 3 2 3 6 2 2" xfId="2979" xr:uid="{00000000-0005-0000-0000-0000A30B0000}"/>
    <cellStyle name="Currency 2 4 3 3 2 3 6 3" xfId="2980" xr:uid="{00000000-0005-0000-0000-0000A40B0000}"/>
    <cellStyle name="Currency 2 4 3 3 2 3 7" xfId="2981" xr:uid="{00000000-0005-0000-0000-0000A50B0000}"/>
    <cellStyle name="Currency 2 4 3 3 2 3 7 2" xfId="2982" xr:uid="{00000000-0005-0000-0000-0000A60B0000}"/>
    <cellStyle name="Currency 2 4 3 3 2 3 8" xfId="2983" xr:uid="{00000000-0005-0000-0000-0000A70B0000}"/>
    <cellStyle name="Currency 2 4 3 3 2 3 8 2" xfId="2984" xr:uid="{00000000-0005-0000-0000-0000A80B0000}"/>
    <cellStyle name="Currency 2 4 3 3 2 3 9" xfId="2985" xr:uid="{00000000-0005-0000-0000-0000A90B0000}"/>
    <cellStyle name="Currency 2 4 3 3 2 4" xfId="2986" xr:uid="{00000000-0005-0000-0000-0000AA0B0000}"/>
    <cellStyle name="Currency 2 4 3 3 2 4 2" xfId="2987" xr:uid="{00000000-0005-0000-0000-0000AB0B0000}"/>
    <cellStyle name="Currency 2 4 3 3 2 4 3" xfId="2988" xr:uid="{00000000-0005-0000-0000-0000AC0B0000}"/>
    <cellStyle name="Currency 2 4 3 3 2 4 3 2" xfId="2989" xr:uid="{00000000-0005-0000-0000-0000AD0B0000}"/>
    <cellStyle name="Currency 2 4 3 3 2 4 3 2 2" xfId="2990" xr:uid="{00000000-0005-0000-0000-0000AE0B0000}"/>
    <cellStyle name="Currency 2 4 3 3 2 4 3 3" xfId="2991" xr:uid="{00000000-0005-0000-0000-0000AF0B0000}"/>
    <cellStyle name="Currency 2 4 3 3 2 4 4" xfId="2992" xr:uid="{00000000-0005-0000-0000-0000B00B0000}"/>
    <cellStyle name="Currency 2 4 3 3 2 4 4 2" xfId="2993" xr:uid="{00000000-0005-0000-0000-0000B10B0000}"/>
    <cellStyle name="Currency 2 4 3 3 2 4 4 2 2" xfId="2994" xr:uid="{00000000-0005-0000-0000-0000B20B0000}"/>
    <cellStyle name="Currency 2 4 3 3 2 4 4 3" xfId="2995" xr:uid="{00000000-0005-0000-0000-0000B30B0000}"/>
    <cellStyle name="Currency 2 4 3 3 2 4 5" xfId="2996" xr:uid="{00000000-0005-0000-0000-0000B40B0000}"/>
    <cellStyle name="Currency 2 4 3 3 2 4 5 2" xfId="2997" xr:uid="{00000000-0005-0000-0000-0000B50B0000}"/>
    <cellStyle name="Currency 2 4 3 3 2 4 5 2 2" xfId="2998" xr:uid="{00000000-0005-0000-0000-0000B60B0000}"/>
    <cellStyle name="Currency 2 4 3 3 2 4 5 3" xfId="2999" xr:uid="{00000000-0005-0000-0000-0000B70B0000}"/>
    <cellStyle name="Currency 2 4 3 3 2 4 6" xfId="3000" xr:uid="{00000000-0005-0000-0000-0000B80B0000}"/>
    <cellStyle name="Currency 2 4 3 3 2 4 6 2" xfId="3001" xr:uid="{00000000-0005-0000-0000-0000B90B0000}"/>
    <cellStyle name="Currency 2 4 3 3 2 4 7" xfId="3002" xr:uid="{00000000-0005-0000-0000-0000BA0B0000}"/>
    <cellStyle name="Currency 2 4 3 3 2 4 7 2" xfId="3003" xr:uid="{00000000-0005-0000-0000-0000BB0B0000}"/>
    <cellStyle name="Currency 2 4 3 3 2 4 8" xfId="3004" xr:uid="{00000000-0005-0000-0000-0000BC0B0000}"/>
    <cellStyle name="Currency 2 4 3 3 2 4 9" xfId="3005" xr:uid="{00000000-0005-0000-0000-0000BD0B0000}"/>
    <cellStyle name="Currency 2 4 3 3 2 5" xfId="3006" xr:uid="{00000000-0005-0000-0000-0000BE0B0000}"/>
    <cellStyle name="Currency 2 4 3 3 2 5 2" xfId="3007" xr:uid="{00000000-0005-0000-0000-0000BF0B0000}"/>
    <cellStyle name="Currency 2 4 3 3 2 5 3" xfId="3008" xr:uid="{00000000-0005-0000-0000-0000C00B0000}"/>
    <cellStyle name="Currency 2 4 3 3 2 6" xfId="3009" xr:uid="{00000000-0005-0000-0000-0000C10B0000}"/>
    <cellStyle name="Currency 2 4 3 3 2 6 2" xfId="3010" xr:uid="{00000000-0005-0000-0000-0000C20B0000}"/>
    <cellStyle name="Currency 2 4 3 3 2 6 2 2" xfId="3011" xr:uid="{00000000-0005-0000-0000-0000C30B0000}"/>
    <cellStyle name="Currency 2 4 3 3 2 6 2 2 2" xfId="3012" xr:uid="{00000000-0005-0000-0000-0000C40B0000}"/>
    <cellStyle name="Currency 2 4 3 3 2 6 2 3" xfId="3013" xr:uid="{00000000-0005-0000-0000-0000C50B0000}"/>
    <cellStyle name="Currency 2 4 3 3 2 6 3" xfId="3014" xr:uid="{00000000-0005-0000-0000-0000C60B0000}"/>
    <cellStyle name="Currency 2 4 3 3 2 6 3 2" xfId="3015" xr:uid="{00000000-0005-0000-0000-0000C70B0000}"/>
    <cellStyle name="Currency 2 4 3 3 2 6 3 2 2" xfId="3016" xr:uid="{00000000-0005-0000-0000-0000C80B0000}"/>
    <cellStyle name="Currency 2 4 3 3 2 6 3 3" xfId="3017" xr:uid="{00000000-0005-0000-0000-0000C90B0000}"/>
    <cellStyle name="Currency 2 4 3 3 2 6 4" xfId="3018" xr:uid="{00000000-0005-0000-0000-0000CA0B0000}"/>
    <cellStyle name="Currency 2 4 3 3 2 6 4 2" xfId="3019" xr:uid="{00000000-0005-0000-0000-0000CB0B0000}"/>
    <cellStyle name="Currency 2 4 3 3 2 6 4 2 2" xfId="3020" xr:uid="{00000000-0005-0000-0000-0000CC0B0000}"/>
    <cellStyle name="Currency 2 4 3 3 2 6 4 3" xfId="3021" xr:uid="{00000000-0005-0000-0000-0000CD0B0000}"/>
    <cellStyle name="Currency 2 4 3 3 2 6 5" xfId="3022" xr:uid="{00000000-0005-0000-0000-0000CE0B0000}"/>
    <cellStyle name="Currency 2 4 3 3 2 6 5 2" xfId="3023" xr:uid="{00000000-0005-0000-0000-0000CF0B0000}"/>
    <cellStyle name="Currency 2 4 3 3 2 6 6" xfId="3024" xr:uid="{00000000-0005-0000-0000-0000D00B0000}"/>
    <cellStyle name="Currency 2 4 3 3 2 6 6 2" xfId="3025" xr:uid="{00000000-0005-0000-0000-0000D10B0000}"/>
    <cellStyle name="Currency 2 4 3 3 2 6 7" xfId="3026" xr:uid="{00000000-0005-0000-0000-0000D20B0000}"/>
    <cellStyle name="Currency 2 4 3 3 2 7" xfId="3027" xr:uid="{00000000-0005-0000-0000-0000D30B0000}"/>
    <cellStyle name="Currency 2 4 3 3 2 7 2" xfId="3028" xr:uid="{00000000-0005-0000-0000-0000D40B0000}"/>
    <cellStyle name="Currency 2 4 3 3 2 7 2 2" xfId="3029" xr:uid="{00000000-0005-0000-0000-0000D50B0000}"/>
    <cellStyle name="Currency 2 4 3 3 2 7 3" xfId="3030" xr:uid="{00000000-0005-0000-0000-0000D60B0000}"/>
    <cellStyle name="Currency 2 4 3 3 2 8" xfId="3031" xr:uid="{00000000-0005-0000-0000-0000D70B0000}"/>
    <cellStyle name="Currency 2 4 3 3 2 8 2" xfId="3032" xr:uid="{00000000-0005-0000-0000-0000D80B0000}"/>
    <cellStyle name="Currency 2 4 3 3 2 8 2 2" xfId="3033" xr:uid="{00000000-0005-0000-0000-0000D90B0000}"/>
    <cellStyle name="Currency 2 4 3 3 2 8 3" xfId="3034" xr:uid="{00000000-0005-0000-0000-0000DA0B0000}"/>
    <cellStyle name="Currency 2 4 3 3 3" xfId="3035" xr:uid="{00000000-0005-0000-0000-0000DB0B0000}"/>
    <cellStyle name="Currency 2 4 3 3 3 10" xfId="3036" xr:uid="{00000000-0005-0000-0000-0000DC0B0000}"/>
    <cellStyle name="Currency 2 4 3 3 3 2" xfId="3037" xr:uid="{00000000-0005-0000-0000-0000DD0B0000}"/>
    <cellStyle name="Currency 2 4 3 3 3 2 2" xfId="3038" xr:uid="{00000000-0005-0000-0000-0000DE0B0000}"/>
    <cellStyle name="Currency 2 4 3 3 3 2 3" xfId="3039" xr:uid="{00000000-0005-0000-0000-0000DF0B0000}"/>
    <cellStyle name="Currency 2 4 3 3 3 2 3 2" xfId="3040" xr:uid="{00000000-0005-0000-0000-0000E00B0000}"/>
    <cellStyle name="Currency 2 4 3 3 3 2 3 3" xfId="3041" xr:uid="{00000000-0005-0000-0000-0000E10B0000}"/>
    <cellStyle name="Currency 2 4 3 3 3 2 4" xfId="3042" xr:uid="{00000000-0005-0000-0000-0000E20B0000}"/>
    <cellStyle name="Currency 2 4 3 3 3 2 4 2" xfId="3043" xr:uid="{00000000-0005-0000-0000-0000E30B0000}"/>
    <cellStyle name="Currency 2 4 3 3 3 2 4 2 2" xfId="3044" xr:uid="{00000000-0005-0000-0000-0000E40B0000}"/>
    <cellStyle name="Currency 2 4 3 3 3 2 4 3" xfId="3045" xr:uid="{00000000-0005-0000-0000-0000E50B0000}"/>
    <cellStyle name="Currency 2 4 3 3 3 2 5" xfId="3046" xr:uid="{00000000-0005-0000-0000-0000E60B0000}"/>
    <cellStyle name="Currency 2 4 3 3 3 2 5 2" xfId="3047" xr:uid="{00000000-0005-0000-0000-0000E70B0000}"/>
    <cellStyle name="Currency 2 4 3 3 3 2 5 2 2" xfId="3048" xr:uid="{00000000-0005-0000-0000-0000E80B0000}"/>
    <cellStyle name="Currency 2 4 3 3 3 2 5 3" xfId="3049" xr:uid="{00000000-0005-0000-0000-0000E90B0000}"/>
    <cellStyle name="Currency 2 4 3 3 3 2 6" xfId="3050" xr:uid="{00000000-0005-0000-0000-0000EA0B0000}"/>
    <cellStyle name="Currency 2 4 3 3 3 2 6 2" xfId="3051" xr:uid="{00000000-0005-0000-0000-0000EB0B0000}"/>
    <cellStyle name="Currency 2 4 3 3 3 2 6 2 2" xfId="3052" xr:uid="{00000000-0005-0000-0000-0000EC0B0000}"/>
    <cellStyle name="Currency 2 4 3 3 3 2 6 3" xfId="3053" xr:uid="{00000000-0005-0000-0000-0000ED0B0000}"/>
    <cellStyle name="Currency 2 4 3 3 3 2 7" xfId="3054" xr:uid="{00000000-0005-0000-0000-0000EE0B0000}"/>
    <cellStyle name="Currency 2 4 3 3 3 2 7 2" xfId="3055" xr:uid="{00000000-0005-0000-0000-0000EF0B0000}"/>
    <cellStyle name="Currency 2 4 3 3 3 2 8" xfId="3056" xr:uid="{00000000-0005-0000-0000-0000F00B0000}"/>
    <cellStyle name="Currency 2 4 3 3 3 2 8 2" xfId="3057" xr:uid="{00000000-0005-0000-0000-0000F10B0000}"/>
    <cellStyle name="Currency 2 4 3 3 3 2 9" xfId="3058" xr:uid="{00000000-0005-0000-0000-0000F20B0000}"/>
    <cellStyle name="Currency 2 4 3 3 3 3" xfId="3059" xr:uid="{00000000-0005-0000-0000-0000F30B0000}"/>
    <cellStyle name="Currency 2 4 3 3 3 4" xfId="3060" xr:uid="{00000000-0005-0000-0000-0000F40B0000}"/>
    <cellStyle name="Currency 2 4 3 3 3 4 2" xfId="3061" xr:uid="{00000000-0005-0000-0000-0000F50B0000}"/>
    <cellStyle name="Currency 2 4 3 3 3 4 3" xfId="3062" xr:uid="{00000000-0005-0000-0000-0000F60B0000}"/>
    <cellStyle name="Currency 2 4 3 3 3 5" xfId="3063" xr:uid="{00000000-0005-0000-0000-0000F70B0000}"/>
    <cellStyle name="Currency 2 4 3 3 3 5 2" xfId="3064" xr:uid="{00000000-0005-0000-0000-0000F80B0000}"/>
    <cellStyle name="Currency 2 4 3 3 3 5 2 2" xfId="3065" xr:uid="{00000000-0005-0000-0000-0000F90B0000}"/>
    <cellStyle name="Currency 2 4 3 3 3 5 3" xfId="3066" xr:uid="{00000000-0005-0000-0000-0000FA0B0000}"/>
    <cellStyle name="Currency 2 4 3 3 3 6" xfId="3067" xr:uid="{00000000-0005-0000-0000-0000FB0B0000}"/>
    <cellStyle name="Currency 2 4 3 3 3 6 2" xfId="3068" xr:uid="{00000000-0005-0000-0000-0000FC0B0000}"/>
    <cellStyle name="Currency 2 4 3 3 3 6 2 2" xfId="3069" xr:uid="{00000000-0005-0000-0000-0000FD0B0000}"/>
    <cellStyle name="Currency 2 4 3 3 3 6 3" xfId="3070" xr:uid="{00000000-0005-0000-0000-0000FE0B0000}"/>
    <cellStyle name="Currency 2 4 3 3 3 7" xfId="3071" xr:uid="{00000000-0005-0000-0000-0000FF0B0000}"/>
    <cellStyle name="Currency 2 4 3 3 3 7 2" xfId="3072" xr:uid="{00000000-0005-0000-0000-0000000C0000}"/>
    <cellStyle name="Currency 2 4 3 3 3 7 2 2" xfId="3073" xr:uid="{00000000-0005-0000-0000-0000010C0000}"/>
    <cellStyle name="Currency 2 4 3 3 3 7 3" xfId="3074" xr:uid="{00000000-0005-0000-0000-0000020C0000}"/>
    <cellStyle name="Currency 2 4 3 3 3 8" xfId="3075" xr:uid="{00000000-0005-0000-0000-0000030C0000}"/>
    <cellStyle name="Currency 2 4 3 3 3 8 2" xfId="3076" xr:uid="{00000000-0005-0000-0000-0000040C0000}"/>
    <cellStyle name="Currency 2 4 3 3 3 9" xfId="3077" xr:uid="{00000000-0005-0000-0000-0000050C0000}"/>
    <cellStyle name="Currency 2 4 3 3 3 9 2" xfId="3078" xr:uid="{00000000-0005-0000-0000-0000060C0000}"/>
    <cellStyle name="Currency 2 4 3 3 4" xfId="3079" xr:uid="{00000000-0005-0000-0000-0000070C0000}"/>
    <cellStyle name="Currency 2 4 3 3 4 2" xfId="3080" xr:uid="{00000000-0005-0000-0000-0000080C0000}"/>
    <cellStyle name="Currency 2 4 3 3 4 2 10" xfId="3081" xr:uid="{00000000-0005-0000-0000-0000090C0000}"/>
    <cellStyle name="Currency 2 4 3 3 4 2 2" xfId="3082" xr:uid="{00000000-0005-0000-0000-00000A0C0000}"/>
    <cellStyle name="Currency 2 4 3 3 4 2 3" xfId="3083" xr:uid="{00000000-0005-0000-0000-00000B0C0000}"/>
    <cellStyle name="Currency 2 4 3 3 4 2 4" xfId="3084" xr:uid="{00000000-0005-0000-0000-00000C0C0000}"/>
    <cellStyle name="Currency 2 4 3 3 4 2 4 2" xfId="3085" xr:uid="{00000000-0005-0000-0000-00000D0C0000}"/>
    <cellStyle name="Currency 2 4 3 3 4 2 4 2 2" xfId="3086" xr:uid="{00000000-0005-0000-0000-00000E0C0000}"/>
    <cellStyle name="Currency 2 4 3 3 4 2 4 3" xfId="3087" xr:uid="{00000000-0005-0000-0000-00000F0C0000}"/>
    <cellStyle name="Currency 2 4 3 3 4 2 5" xfId="3088" xr:uid="{00000000-0005-0000-0000-0000100C0000}"/>
    <cellStyle name="Currency 2 4 3 3 4 2 5 2" xfId="3089" xr:uid="{00000000-0005-0000-0000-0000110C0000}"/>
    <cellStyle name="Currency 2 4 3 3 4 2 5 2 2" xfId="3090" xr:uid="{00000000-0005-0000-0000-0000120C0000}"/>
    <cellStyle name="Currency 2 4 3 3 4 2 5 3" xfId="3091" xr:uid="{00000000-0005-0000-0000-0000130C0000}"/>
    <cellStyle name="Currency 2 4 3 3 4 2 6" xfId="3092" xr:uid="{00000000-0005-0000-0000-0000140C0000}"/>
    <cellStyle name="Currency 2 4 3 3 4 2 6 2" xfId="3093" xr:uid="{00000000-0005-0000-0000-0000150C0000}"/>
    <cellStyle name="Currency 2 4 3 3 4 2 6 2 2" xfId="3094" xr:uid="{00000000-0005-0000-0000-0000160C0000}"/>
    <cellStyle name="Currency 2 4 3 3 4 2 6 3" xfId="3095" xr:uid="{00000000-0005-0000-0000-0000170C0000}"/>
    <cellStyle name="Currency 2 4 3 3 4 2 7" xfId="3096" xr:uid="{00000000-0005-0000-0000-0000180C0000}"/>
    <cellStyle name="Currency 2 4 3 3 4 2 7 2" xfId="3097" xr:uid="{00000000-0005-0000-0000-0000190C0000}"/>
    <cellStyle name="Currency 2 4 3 3 4 2 8" xfId="3098" xr:uid="{00000000-0005-0000-0000-00001A0C0000}"/>
    <cellStyle name="Currency 2 4 3 3 4 2 8 2" xfId="3099" xr:uid="{00000000-0005-0000-0000-00001B0C0000}"/>
    <cellStyle name="Currency 2 4 3 3 4 2 9" xfId="3100" xr:uid="{00000000-0005-0000-0000-00001C0C0000}"/>
    <cellStyle name="Currency 2 4 3 3 4 3" xfId="3101" xr:uid="{00000000-0005-0000-0000-00001D0C0000}"/>
    <cellStyle name="Currency 2 4 3 3 4 4" xfId="3102" xr:uid="{00000000-0005-0000-0000-00001E0C0000}"/>
    <cellStyle name="Currency 2 4 3 3 4 4 2" xfId="3103" xr:uid="{00000000-0005-0000-0000-00001F0C0000}"/>
    <cellStyle name="Currency 2 4 3 3 4 4 2 2" xfId="3104" xr:uid="{00000000-0005-0000-0000-0000200C0000}"/>
    <cellStyle name="Currency 2 4 3 3 4 4 3" xfId="3105" xr:uid="{00000000-0005-0000-0000-0000210C0000}"/>
    <cellStyle name="Currency 2 4 3 3 4 5" xfId="3106" xr:uid="{00000000-0005-0000-0000-0000220C0000}"/>
    <cellStyle name="Currency 2 4 3 3 4 5 2" xfId="3107" xr:uid="{00000000-0005-0000-0000-0000230C0000}"/>
    <cellStyle name="Currency 2 4 3 3 4 5 2 2" xfId="3108" xr:uid="{00000000-0005-0000-0000-0000240C0000}"/>
    <cellStyle name="Currency 2 4 3 3 4 5 3" xfId="3109" xr:uid="{00000000-0005-0000-0000-0000250C0000}"/>
    <cellStyle name="Currency 2 4 3 3 5" xfId="3110" xr:uid="{00000000-0005-0000-0000-0000260C0000}"/>
    <cellStyle name="Currency 2 4 3 3 5 2" xfId="3111" xr:uid="{00000000-0005-0000-0000-0000270C0000}"/>
    <cellStyle name="Currency 2 4 3 3 5 3" xfId="3112" xr:uid="{00000000-0005-0000-0000-0000280C0000}"/>
    <cellStyle name="Currency 2 4 3 3 5 3 2" xfId="3113" xr:uid="{00000000-0005-0000-0000-0000290C0000}"/>
    <cellStyle name="Currency 2 4 3 3 5 3 3" xfId="3114" xr:uid="{00000000-0005-0000-0000-00002A0C0000}"/>
    <cellStyle name="Currency 2 4 3 3 5 4" xfId="3115" xr:uid="{00000000-0005-0000-0000-00002B0C0000}"/>
    <cellStyle name="Currency 2 4 3 3 5 4 2" xfId="3116" xr:uid="{00000000-0005-0000-0000-00002C0C0000}"/>
    <cellStyle name="Currency 2 4 3 3 5 4 2 2" xfId="3117" xr:uid="{00000000-0005-0000-0000-00002D0C0000}"/>
    <cellStyle name="Currency 2 4 3 3 5 4 3" xfId="3118" xr:uid="{00000000-0005-0000-0000-00002E0C0000}"/>
    <cellStyle name="Currency 2 4 3 3 5 5" xfId="3119" xr:uid="{00000000-0005-0000-0000-00002F0C0000}"/>
    <cellStyle name="Currency 2 4 3 3 5 5 2" xfId="3120" xr:uid="{00000000-0005-0000-0000-0000300C0000}"/>
    <cellStyle name="Currency 2 4 3 3 5 5 2 2" xfId="3121" xr:uid="{00000000-0005-0000-0000-0000310C0000}"/>
    <cellStyle name="Currency 2 4 3 3 5 5 3" xfId="3122" xr:uid="{00000000-0005-0000-0000-0000320C0000}"/>
    <cellStyle name="Currency 2 4 3 3 5 6" xfId="3123" xr:uid="{00000000-0005-0000-0000-0000330C0000}"/>
    <cellStyle name="Currency 2 4 3 3 5 6 2" xfId="3124" xr:uid="{00000000-0005-0000-0000-0000340C0000}"/>
    <cellStyle name="Currency 2 4 3 3 5 6 2 2" xfId="3125" xr:uid="{00000000-0005-0000-0000-0000350C0000}"/>
    <cellStyle name="Currency 2 4 3 3 5 6 3" xfId="3126" xr:uid="{00000000-0005-0000-0000-0000360C0000}"/>
    <cellStyle name="Currency 2 4 3 3 5 7" xfId="3127" xr:uid="{00000000-0005-0000-0000-0000370C0000}"/>
    <cellStyle name="Currency 2 4 3 3 5 7 2" xfId="3128" xr:uid="{00000000-0005-0000-0000-0000380C0000}"/>
    <cellStyle name="Currency 2 4 3 3 5 8" xfId="3129" xr:uid="{00000000-0005-0000-0000-0000390C0000}"/>
    <cellStyle name="Currency 2 4 3 3 5 8 2" xfId="3130" xr:uid="{00000000-0005-0000-0000-00003A0C0000}"/>
    <cellStyle name="Currency 2 4 3 3 5 9" xfId="3131" xr:uid="{00000000-0005-0000-0000-00003B0C0000}"/>
    <cellStyle name="Currency 2 4 3 3 6" xfId="3132" xr:uid="{00000000-0005-0000-0000-00003C0C0000}"/>
    <cellStyle name="Currency 2 4 3 3 6 2" xfId="3133" xr:uid="{00000000-0005-0000-0000-00003D0C0000}"/>
    <cellStyle name="Currency 2 4 3 3 6 3" xfId="3134" xr:uid="{00000000-0005-0000-0000-00003E0C0000}"/>
    <cellStyle name="Currency 2 4 3 3 7" xfId="3135" xr:uid="{00000000-0005-0000-0000-00003F0C0000}"/>
    <cellStyle name="Currency 2 4 3 3 8" xfId="3136" xr:uid="{00000000-0005-0000-0000-0000400C0000}"/>
    <cellStyle name="Currency 2 4 3 3 8 2" xfId="3137" xr:uid="{00000000-0005-0000-0000-0000410C0000}"/>
    <cellStyle name="Currency 2 4 3 3 8 2 2" xfId="3138" xr:uid="{00000000-0005-0000-0000-0000420C0000}"/>
    <cellStyle name="Currency 2 4 3 3 8 3" xfId="3139" xr:uid="{00000000-0005-0000-0000-0000430C0000}"/>
    <cellStyle name="Currency 2 4 3 3 8 4" xfId="3140" xr:uid="{00000000-0005-0000-0000-0000440C0000}"/>
    <cellStyle name="Currency 2 4 3 3 9" xfId="3141" xr:uid="{00000000-0005-0000-0000-0000450C0000}"/>
    <cellStyle name="Currency 2 4 3 3 9 2" xfId="3142" xr:uid="{00000000-0005-0000-0000-0000460C0000}"/>
    <cellStyle name="Currency 2 4 3 3 9 2 2" xfId="3143" xr:uid="{00000000-0005-0000-0000-0000470C0000}"/>
    <cellStyle name="Currency 2 4 3 3 9 3" xfId="3144" xr:uid="{00000000-0005-0000-0000-0000480C0000}"/>
    <cellStyle name="Currency 2 4 3 4" xfId="3145" xr:uid="{00000000-0005-0000-0000-0000490C0000}"/>
    <cellStyle name="Currency 2 4 3 4 2" xfId="3146" xr:uid="{00000000-0005-0000-0000-00004A0C0000}"/>
    <cellStyle name="Currency 2 4 3 4 2 2" xfId="3147" xr:uid="{00000000-0005-0000-0000-00004B0C0000}"/>
    <cellStyle name="Currency 2 4 3 4 2 3" xfId="3148" xr:uid="{00000000-0005-0000-0000-00004C0C0000}"/>
    <cellStyle name="Currency 2 4 3 4 2 3 2" xfId="3149" xr:uid="{00000000-0005-0000-0000-00004D0C0000}"/>
    <cellStyle name="Currency 2 4 3 4 2 3 3" xfId="3150" xr:uid="{00000000-0005-0000-0000-00004E0C0000}"/>
    <cellStyle name="Currency 2 4 3 4 2 4" xfId="3151" xr:uid="{00000000-0005-0000-0000-00004F0C0000}"/>
    <cellStyle name="Currency 2 4 3 4 2 4 2" xfId="3152" xr:uid="{00000000-0005-0000-0000-0000500C0000}"/>
    <cellStyle name="Currency 2 4 3 4 2 4 2 2" xfId="3153" xr:uid="{00000000-0005-0000-0000-0000510C0000}"/>
    <cellStyle name="Currency 2 4 3 4 2 4 3" xfId="3154" xr:uid="{00000000-0005-0000-0000-0000520C0000}"/>
    <cellStyle name="Currency 2 4 3 4 2 5" xfId="3155" xr:uid="{00000000-0005-0000-0000-0000530C0000}"/>
    <cellStyle name="Currency 2 4 3 4 2 5 2" xfId="3156" xr:uid="{00000000-0005-0000-0000-0000540C0000}"/>
    <cellStyle name="Currency 2 4 3 4 2 5 2 2" xfId="3157" xr:uid="{00000000-0005-0000-0000-0000550C0000}"/>
    <cellStyle name="Currency 2 4 3 4 2 5 3" xfId="3158" xr:uid="{00000000-0005-0000-0000-0000560C0000}"/>
    <cellStyle name="Currency 2 4 3 4 2 6" xfId="3159" xr:uid="{00000000-0005-0000-0000-0000570C0000}"/>
    <cellStyle name="Currency 2 4 3 4 2 6 2" xfId="3160" xr:uid="{00000000-0005-0000-0000-0000580C0000}"/>
    <cellStyle name="Currency 2 4 3 4 2 6 2 2" xfId="3161" xr:uid="{00000000-0005-0000-0000-0000590C0000}"/>
    <cellStyle name="Currency 2 4 3 4 2 6 3" xfId="3162" xr:uid="{00000000-0005-0000-0000-00005A0C0000}"/>
    <cellStyle name="Currency 2 4 3 4 2 7" xfId="3163" xr:uid="{00000000-0005-0000-0000-00005B0C0000}"/>
    <cellStyle name="Currency 2 4 3 4 2 7 2" xfId="3164" xr:uid="{00000000-0005-0000-0000-00005C0C0000}"/>
    <cellStyle name="Currency 2 4 3 4 2 8" xfId="3165" xr:uid="{00000000-0005-0000-0000-00005D0C0000}"/>
    <cellStyle name="Currency 2 4 3 4 2 8 2" xfId="3166" xr:uid="{00000000-0005-0000-0000-00005E0C0000}"/>
    <cellStyle name="Currency 2 4 3 4 2 9" xfId="3167" xr:uid="{00000000-0005-0000-0000-00005F0C0000}"/>
    <cellStyle name="Currency 2 4 3 4 3" xfId="3168" xr:uid="{00000000-0005-0000-0000-0000600C0000}"/>
    <cellStyle name="Currency 2 4 3 4 3 2" xfId="3169" xr:uid="{00000000-0005-0000-0000-0000610C0000}"/>
    <cellStyle name="Currency 2 4 3 4 3 3" xfId="3170" xr:uid="{00000000-0005-0000-0000-0000620C0000}"/>
    <cellStyle name="Currency 2 4 3 4 3 3 2" xfId="3171" xr:uid="{00000000-0005-0000-0000-0000630C0000}"/>
    <cellStyle name="Currency 2 4 3 4 3 3 3" xfId="3172" xr:uid="{00000000-0005-0000-0000-0000640C0000}"/>
    <cellStyle name="Currency 2 4 3 4 3 4" xfId="3173" xr:uid="{00000000-0005-0000-0000-0000650C0000}"/>
    <cellStyle name="Currency 2 4 3 4 3 4 2" xfId="3174" xr:uid="{00000000-0005-0000-0000-0000660C0000}"/>
    <cellStyle name="Currency 2 4 3 4 3 4 2 2" xfId="3175" xr:uid="{00000000-0005-0000-0000-0000670C0000}"/>
    <cellStyle name="Currency 2 4 3 4 3 4 3" xfId="3176" xr:uid="{00000000-0005-0000-0000-0000680C0000}"/>
    <cellStyle name="Currency 2 4 3 4 3 5" xfId="3177" xr:uid="{00000000-0005-0000-0000-0000690C0000}"/>
    <cellStyle name="Currency 2 4 3 4 3 5 2" xfId="3178" xr:uid="{00000000-0005-0000-0000-00006A0C0000}"/>
    <cellStyle name="Currency 2 4 3 4 3 5 2 2" xfId="3179" xr:uid="{00000000-0005-0000-0000-00006B0C0000}"/>
    <cellStyle name="Currency 2 4 3 4 3 5 3" xfId="3180" xr:uid="{00000000-0005-0000-0000-00006C0C0000}"/>
    <cellStyle name="Currency 2 4 3 4 3 6" xfId="3181" xr:uid="{00000000-0005-0000-0000-00006D0C0000}"/>
    <cellStyle name="Currency 2 4 3 4 3 6 2" xfId="3182" xr:uid="{00000000-0005-0000-0000-00006E0C0000}"/>
    <cellStyle name="Currency 2 4 3 4 3 6 2 2" xfId="3183" xr:uid="{00000000-0005-0000-0000-00006F0C0000}"/>
    <cellStyle name="Currency 2 4 3 4 3 6 3" xfId="3184" xr:uid="{00000000-0005-0000-0000-0000700C0000}"/>
    <cellStyle name="Currency 2 4 3 4 3 7" xfId="3185" xr:uid="{00000000-0005-0000-0000-0000710C0000}"/>
    <cellStyle name="Currency 2 4 3 4 3 7 2" xfId="3186" xr:uid="{00000000-0005-0000-0000-0000720C0000}"/>
    <cellStyle name="Currency 2 4 3 4 3 8" xfId="3187" xr:uid="{00000000-0005-0000-0000-0000730C0000}"/>
    <cellStyle name="Currency 2 4 3 4 3 8 2" xfId="3188" xr:uid="{00000000-0005-0000-0000-0000740C0000}"/>
    <cellStyle name="Currency 2 4 3 4 3 9" xfId="3189" xr:uid="{00000000-0005-0000-0000-0000750C0000}"/>
    <cellStyle name="Currency 2 4 3 4 4" xfId="3190" xr:uid="{00000000-0005-0000-0000-0000760C0000}"/>
    <cellStyle name="Currency 2 4 3 4 4 2" xfId="3191" xr:uid="{00000000-0005-0000-0000-0000770C0000}"/>
    <cellStyle name="Currency 2 4 3 4 4 3" xfId="3192" xr:uid="{00000000-0005-0000-0000-0000780C0000}"/>
    <cellStyle name="Currency 2 4 3 4 4 3 2" xfId="3193" xr:uid="{00000000-0005-0000-0000-0000790C0000}"/>
    <cellStyle name="Currency 2 4 3 4 4 3 2 2" xfId="3194" xr:uid="{00000000-0005-0000-0000-00007A0C0000}"/>
    <cellStyle name="Currency 2 4 3 4 4 3 3" xfId="3195" xr:uid="{00000000-0005-0000-0000-00007B0C0000}"/>
    <cellStyle name="Currency 2 4 3 4 4 4" xfId="3196" xr:uid="{00000000-0005-0000-0000-00007C0C0000}"/>
    <cellStyle name="Currency 2 4 3 4 4 4 2" xfId="3197" xr:uid="{00000000-0005-0000-0000-00007D0C0000}"/>
    <cellStyle name="Currency 2 4 3 4 4 4 2 2" xfId="3198" xr:uid="{00000000-0005-0000-0000-00007E0C0000}"/>
    <cellStyle name="Currency 2 4 3 4 4 4 3" xfId="3199" xr:uid="{00000000-0005-0000-0000-00007F0C0000}"/>
    <cellStyle name="Currency 2 4 3 4 4 5" xfId="3200" xr:uid="{00000000-0005-0000-0000-0000800C0000}"/>
    <cellStyle name="Currency 2 4 3 4 4 5 2" xfId="3201" xr:uid="{00000000-0005-0000-0000-0000810C0000}"/>
    <cellStyle name="Currency 2 4 3 4 4 5 2 2" xfId="3202" xr:uid="{00000000-0005-0000-0000-0000820C0000}"/>
    <cellStyle name="Currency 2 4 3 4 4 5 3" xfId="3203" xr:uid="{00000000-0005-0000-0000-0000830C0000}"/>
    <cellStyle name="Currency 2 4 3 4 4 6" xfId="3204" xr:uid="{00000000-0005-0000-0000-0000840C0000}"/>
    <cellStyle name="Currency 2 4 3 4 4 6 2" xfId="3205" xr:uid="{00000000-0005-0000-0000-0000850C0000}"/>
    <cellStyle name="Currency 2 4 3 4 4 7" xfId="3206" xr:uid="{00000000-0005-0000-0000-0000860C0000}"/>
    <cellStyle name="Currency 2 4 3 4 4 7 2" xfId="3207" xr:uid="{00000000-0005-0000-0000-0000870C0000}"/>
    <cellStyle name="Currency 2 4 3 4 4 8" xfId="3208" xr:uid="{00000000-0005-0000-0000-0000880C0000}"/>
    <cellStyle name="Currency 2 4 3 4 4 9" xfId="3209" xr:uid="{00000000-0005-0000-0000-0000890C0000}"/>
    <cellStyle name="Currency 2 4 3 4 5" xfId="3210" xr:uid="{00000000-0005-0000-0000-00008A0C0000}"/>
    <cellStyle name="Currency 2 4 3 4 5 2" xfId="3211" xr:uid="{00000000-0005-0000-0000-00008B0C0000}"/>
    <cellStyle name="Currency 2 4 3 4 5 3" xfId="3212" xr:uid="{00000000-0005-0000-0000-00008C0C0000}"/>
    <cellStyle name="Currency 2 4 3 4 6" xfId="3213" xr:uid="{00000000-0005-0000-0000-00008D0C0000}"/>
    <cellStyle name="Currency 2 4 3 4 6 2" xfId="3214" xr:uid="{00000000-0005-0000-0000-00008E0C0000}"/>
    <cellStyle name="Currency 2 4 3 4 6 2 2" xfId="3215" xr:uid="{00000000-0005-0000-0000-00008F0C0000}"/>
    <cellStyle name="Currency 2 4 3 4 6 2 2 2" xfId="3216" xr:uid="{00000000-0005-0000-0000-0000900C0000}"/>
    <cellStyle name="Currency 2 4 3 4 6 2 3" xfId="3217" xr:uid="{00000000-0005-0000-0000-0000910C0000}"/>
    <cellStyle name="Currency 2 4 3 4 6 3" xfId="3218" xr:uid="{00000000-0005-0000-0000-0000920C0000}"/>
    <cellStyle name="Currency 2 4 3 4 6 3 2" xfId="3219" xr:uid="{00000000-0005-0000-0000-0000930C0000}"/>
    <cellStyle name="Currency 2 4 3 4 6 3 2 2" xfId="3220" xr:uid="{00000000-0005-0000-0000-0000940C0000}"/>
    <cellStyle name="Currency 2 4 3 4 6 3 3" xfId="3221" xr:uid="{00000000-0005-0000-0000-0000950C0000}"/>
    <cellStyle name="Currency 2 4 3 4 6 4" xfId="3222" xr:uid="{00000000-0005-0000-0000-0000960C0000}"/>
    <cellStyle name="Currency 2 4 3 4 6 4 2" xfId="3223" xr:uid="{00000000-0005-0000-0000-0000970C0000}"/>
    <cellStyle name="Currency 2 4 3 4 6 4 2 2" xfId="3224" xr:uid="{00000000-0005-0000-0000-0000980C0000}"/>
    <cellStyle name="Currency 2 4 3 4 6 4 3" xfId="3225" xr:uid="{00000000-0005-0000-0000-0000990C0000}"/>
    <cellStyle name="Currency 2 4 3 4 6 5" xfId="3226" xr:uid="{00000000-0005-0000-0000-00009A0C0000}"/>
    <cellStyle name="Currency 2 4 3 4 6 5 2" xfId="3227" xr:uid="{00000000-0005-0000-0000-00009B0C0000}"/>
    <cellStyle name="Currency 2 4 3 4 6 6" xfId="3228" xr:uid="{00000000-0005-0000-0000-00009C0C0000}"/>
    <cellStyle name="Currency 2 4 3 4 6 6 2" xfId="3229" xr:uid="{00000000-0005-0000-0000-00009D0C0000}"/>
    <cellStyle name="Currency 2 4 3 4 6 7" xfId="3230" xr:uid="{00000000-0005-0000-0000-00009E0C0000}"/>
    <cellStyle name="Currency 2 4 3 4 7" xfId="3231" xr:uid="{00000000-0005-0000-0000-00009F0C0000}"/>
    <cellStyle name="Currency 2 4 3 4 7 2" xfId="3232" xr:uid="{00000000-0005-0000-0000-0000A00C0000}"/>
    <cellStyle name="Currency 2 4 3 4 7 2 2" xfId="3233" xr:uid="{00000000-0005-0000-0000-0000A10C0000}"/>
    <cellStyle name="Currency 2 4 3 4 7 3" xfId="3234" xr:uid="{00000000-0005-0000-0000-0000A20C0000}"/>
    <cellStyle name="Currency 2 4 3 4 8" xfId="3235" xr:uid="{00000000-0005-0000-0000-0000A30C0000}"/>
    <cellStyle name="Currency 2 4 3 4 8 2" xfId="3236" xr:uid="{00000000-0005-0000-0000-0000A40C0000}"/>
    <cellStyle name="Currency 2 4 3 4 8 2 2" xfId="3237" xr:uid="{00000000-0005-0000-0000-0000A50C0000}"/>
    <cellStyle name="Currency 2 4 3 4 8 3" xfId="3238" xr:uid="{00000000-0005-0000-0000-0000A60C0000}"/>
    <cellStyle name="Currency 2 4 3 5" xfId="3239" xr:uid="{00000000-0005-0000-0000-0000A70C0000}"/>
    <cellStyle name="Currency 2 4 3 5 10" xfId="3240" xr:uid="{00000000-0005-0000-0000-0000A80C0000}"/>
    <cellStyle name="Currency 2 4 3 5 2" xfId="3241" xr:uid="{00000000-0005-0000-0000-0000A90C0000}"/>
    <cellStyle name="Currency 2 4 3 5 2 2" xfId="3242" xr:uid="{00000000-0005-0000-0000-0000AA0C0000}"/>
    <cellStyle name="Currency 2 4 3 5 2 3" xfId="3243" xr:uid="{00000000-0005-0000-0000-0000AB0C0000}"/>
    <cellStyle name="Currency 2 4 3 5 2 3 2" xfId="3244" xr:uid="{00000000-0005-0000-0000-0000AC0C0000}"/>
    <cellStyle name="Currency 2 4 3 5 2 3 3" xfId="3245" xr:uid="{00000000-0005-0000-0000-0000AD0C0000}"/>
    <cellStyle name="Currency 2 4 3 5 2 4" xfId="3246" xr:uid="{00000000-0005-0000-0000-0000AE0C0000}"/>
    <cellStyle name="Currency 2 4 3 5 2 4 2" xfId="3247" xr:uid="{00000000-0005-0000-0000-0000AF0C0000}"/>
    <cellStyle name="Currency 2 4 3 5 2 4 2 2" xfId="3248" xr:uid="{00000000-0005-0000-0000-0000B00C0000}"/>
    <cellStyle name="Currency 2 4 3 5 2 4 3" xfId="3249" xr:uid="{00000000-0005-0000-0000-0000B10C0000}"/>
    <cellStyle name="Currency 2 4 3 5 2 5" xfId="3250" xr:uid="{00000000-0005-0000-0000-0000B20C0000}"/>
    <cellStyle name="Currency 2 4 3 5 2 5 2" xfId="3251" xr:uid="{00000000-0005-0000-0000-0000B30C0000}"/>
    <cellStyle name="Currency 2 4 3 5 2 5 2 2" xfId="3252" xr:uid="{00000000-0005-0000-0000-0000B40C0000}"/>
    <cellStyle name="Currency 2 4 3 5 2 5 3" xfId="3253" xr:uid="{00000000-0005-0000-0000-0000B50C0000}"/>
    <cellStyle name="Currency 2 4 3 5 2 6" xfId="3254" xr:uid="{00000000-0005-0000-0000-0000B60C0000}"/>
    <cellStyle name="Currency 2 4 3 5 2 6 2" xfId="3255" xr:uid="{00000000-0005-0000-0000-0000B70C0000}"/>
    <cellStyle name="Currency 2 4 3 5 2 6 2 2" xfId="3256" xr:uid="{00000000-0005-0000-0000-0000B80C0000}"/>
    <cellStyle name="Currency 2 4 3 5 2 6 3" xfId="3257" xr:uid="{00000000-0005-0000-0000-0000B90C0000}"/>
    <cellStyle name="Currency 2 4 3 5 2 7" xfId="3258" xr:uid="{00000000-0005-0000-0000-0000BA0C0000}"/>
    <cellStyle name="Currency 2 4 3 5 2 7 2" xfId="3259" xr:uid="{00000000-0005-0000-0000-0000BB0C0000}"/>
    <cellStyle name="Currency 2 4 3 5 2 8" xfId="3260" xr:uid="{00000000-0005-0000-0000-0000BC0C0000}"/>
    <cellStyle name="Currency 2 4 3 5 2 8 2" xfId="3261" xr:uid="{00000000-0005-0000-0000-0000BD0C0000}"/>
    <cellStyle name="Currency 2 4 3 5 2 9" xfId="3262" xr:uid="{00000000-0005-0000-0000-0000BE0C0000}"/>
    <cellStyle name="Currency 2 4 3 5 3" xfId="3263" xr:uid="{00000000-0005-0000-0000-0000BF0C0000}"/>
    <cellStyle name="Currency 2 4 3 5 4" xfId="3264" xr:uid="{00000000-0005-0000-0000-0000C00C0000}"/>
    <cellStyle name="Currency 2 4 3 5 4 2" xfId="3265" xr:uid="{00000000-0005-0000-0000-0000C10C0000}"/>
    <cellStyle name="Currency 2 4 3 5 4 3" xfId="3266" xr:uid="{00000000-0005-0000-0000-0000C20C0000}"/>
    <cellStyle name="Currency 2 4 3 5 5" xfId="3267" xr:uid="{00000000-0005-0000-0000-0000C30C0000}"/>
    <cellStyle name="Currency 2 4 3 5 5 2" xfId="3268" xr:uid="{00000000-0005-0000-0000-0000C40C0000}"/>
    <cellStyle name="Currency 2 4 3 5 5 2 2" xfId="3269" xr:uid="{00000000-0005-0000-0000-0000C50C0000}"/>
    <cellStyle name="Currency 2 4 3 5 5 3" xfId="3270" xr:uid="{00000000-0005-0000-0000-0000C60C0000}"/>
    <cellStyle name="Currency 2 4 3 5 6" xfId="3271" xr:uid="{00000000-0005-0000-0000-0000C70C0000}"/>
    <cellStyle name="Currency 2 4 3 5 6 2" xfId="3272" xr:uid="{00000000-0005-0000-0000-0000C80C0000}"/>
    <cellStyle name="Currency 2 4 3 5 6 2 2" xfId="3273" xr:uid="{00000000-0005-0000-0000-0000C90C0000}"/>
    <cellStyle name="Currency 2 4 3 5 6 3" xfId="3274" xr:uid="{00000000-0005-0000-0000-0000CA0C0000}"/>
    <cellStyle name="Currency 2 4 3 5 7" xfId="3275" xr:uid="{00000000-0005-0000-0000-0000CB0C0000}"/>
    <cellStyle name="Currency 2 4 3 5 7 2" xfId="3276" xr:uid="{00000000-0005-0000-0000-0000CC0C0000}"/>
    <cellStyle name="Currency 2 4 3 5 7 2 2" xfId="3277" xr:uid="{00000000-0005-0000-0000-0000CD0C0000}"/>
    <cellStyle name="Currency 2 4 3 5 7 3" xfId="3278" xr:uid="{00000000-0005-0000-0000-0000CE0C0000}"/>
    <cellStyle name="Currency 2 4 3 5 8" xfId="3279" xr:uid="{00000000-0005-0000-0000-0000CF0C0000}"/>
    <cellStyle name="Currency 2 4 3 5 8 2" xfId="3280" xr:uid="{00000000-0005-0000-0000-0000D00C0000}"/>
    <cellStyle name="Currency 2 4 3 5 9" xfId="3281" xr:uid="{00000000-0005-0000-0000-0000D10C0000}"/>
    <cellStyle name="Currency 2 4 3 5 9 2" xfId="3282" xr:uid="{00000000-0005-0000-0000-0000D20C0000}"/>
    <cellStyle name="Currency 2 4 3 6" xfId="3283" xr:uid="{00000000-0005-0000-0000-0000D30C0000}"/>
    <cellStyle name="Currency 2 4 3 6 2" xfId="3284" xr:uid="{00000000-0005-0000-0000-0000D40C0000}"/>
    <cellStyle name="Currency 2 4 3 6 2 10" xfId="3285" xr:uid="{00000000-0005-0000-0000-0000D50C0000}"/>
    <cellStyle name="Currency 2 4 3 6 2 2" xfId="3286" xr:uid="{00000000-0005-0000-0000-0000D60C0000}"/>
    <cellStyle name="Currency 2 4 3 6 2 3" xfId="3287" xr:uid="{00000000-0005-0000-0000-0000D70C0000}"/>
    <cellStyle name="Currency 2 4 3 6 2 4" xfId="3288" xr:uid="{00000000-0005-0000-0000-0000D80C0000}"/>
    <cellStyle name="Currency 2 4 3 6 2 4 2" xfId="3289" xr:uid="{00000000-0005-0000-0000-0000D90C0000}"/>
    <cellStyle name="Currency 2 4 3 6 2 4 2 2" xfId="3290" xr:uid="{00000000-0005-0000-0000-0000DA0C0000}"/>
    <cellStyle name="Currency 2 4 3 6 2 4 3" xfId="3291" xr:uid="{00000000-0005-0000-0000-0000DB0C0000}"/>
    <cellStyle name="Currency 2 4 3 6 2 5" xfId="3292" xr:uid="{00000000-0005-0000-0000-0000DC0C0000}"/>
    <cellStyle name="Currency 2 4 3 6 2 5 2" xfId="3293" xr:uid="{00000000-0005-0000-0000-0000DD0C0000}"/>
    <cellStyle name="Currency 2 4 3 6 2 5 2 2" xfId="3294" xr:uid="{00000000-0005-0000-0000-0000DE0C0000}"/>
    <cellStyle name="Currency 2 4 3 6 2 5 3" xfId="3295" xr:uid="{00000000-0005-0000-0000-0000DF0C0000}"/>
    <cellStyle name="Currency 2 4 3 6 2 6" xfId="3296" xr:uid="{00000000-0005-0000-0000-0000E00C0000}"/>
    <cellStyle name="Currency 2 4 3 6 2 6 2" xfId="3297" xr:uid="{00000000-0005-0000-0000-0000E10C0000}"/>
    <cellStyle name="Currency 2 4 3 6 2 6 2 2" xfId="3298" xr:uid="{00000000-0005-0000-0000-0000E20C0000}"/>
    <cellStyle name="Currency 2 4 3 6 2 6 3" xfId="3299" xr:uid="{00000000-0005-0000-0000-0000E30C0000}"/>
    <cellStyle name="Currency 2 4 3 6 2 7" xfId="3300" xr:uid="{00000000-0005-0000-0000-0000E40C0000}"/>
    <cellStyle name="Currency 2 4 3 6 2 7 2" xfId="3301" xr:uid="{00000000-0005-0000-0000-0000E50C0000}"/>
    <cellStyle name="Currency 2 4 3 6 2 8" xfId="3302" xr:uid="{00000000-0005-0000-0000-0000E60C0000}"/>
    <cellStyle name="Currency 2 4 3 6 2 8 2" xfId="3303" xr:uid="{00000000-0005-0000-0000-0000E70C0000}"/>
    <cellStyle name="Currency 2 4 3 6 2 9" xfId="3304" xr:uid="{00000000-0005-0000-0000-0000E80C0000}"/>
    <cellStyle name="Currency 2 4 3 6 3" xfId="3305" xr:uid="{00000000-0005-0000-0000-0000E90C0000}"/>
    <cellStyle name="Currency 2 4 3 6 4" xfId="3306" xr:uid="{00000000-0005-0000-0000-0000EA0C0000}"/>
    <cellStyle name="Currency 2 4 3 6 4 2" xfId="3307" xr:uid="{00000000-0005-0000-0000-0000EB0C0000}"/>
    <cellStyle name="Currency 2 4 3 6 4 2 2" xfId="3308" xr:uid="{00000000-0005-0000-0000-0000EC0C0000}"/>
    <cellStyle name="Currency 2 4 3 6 4 3" xfId="3309" xr:uid="{00000000-0005-0000-0000-0000ED0C0000}"/>
    <cellStyle name="Currency 2 4 3 6 5" xfId="3310" xr:uid="{00000000-0005-0000-0000-0000EE0C0000}"/>
    <cellStyle name="Currency 2 4 3 6 5 2" xfId="3311" xr:uid="{00000000-0005-0000-0000-0000EF0C0000}"/>
    <cellStyle name="Currency 2 4 3 6 5 2 2" xfId="3312" xr:uid="{00000000-0005-0000-0000-0000F00C0000}"/>
    <cellStyle name="Currency 2 4 3 6 5 3" xfId="3313" xr:uid="{00000000-0005-0000-0000-0000F10C0000}"/>
    <cellStyle name="Currency 2 4 3 7" xfId="3314" xr:uid="{00000000-0005-0000-0000-0000F20C0000}"/>
    <cellStyle name="Currency 2 4 3 7 2" xfId="3315" xr:uid="{00000000-0005-0000-0000-0000F30C0000}"/>
    <cellStyle name="Currency 2 4 3 7 3" xfId="3316" xr:uid="{00000000-0005-0000-0000-0000F40C0000}"/>
    <cellStyle name="Currency 2 4 3 7 3 2" xfId="3317" xr:uid="{00000000-0005-0000-0000-0000F50C0000}"/>
    <cellStyle name="Currency 2 4 3 7 3 3" xfId="3318" xr:uid="{00000000-0005-0000-0000-0000F60C0000}"/>
    <cellStyle name="Currency 2 4 3 7 4" xfId="3319" xr:uid="{00000000-0005-0000-0000-0000F70C0000}"/>
    <cellStyle name="Currency 2 4 3 7 4 2" xfId="3320" xr:uid="{00000000-0005-0000-0000-0000F80C0000}"/>
    <cellStyle name="Currency 2 4 3 7 4 2 2" xfId="3321" xr:uid="{00000000-0005-0000-0000-0000F90C0000}"/>
    <cellStyle name="Currency 2 4 3 7 4 3" xfId="3322" xr:uid="{00000000-0005-0000-0000-0000FA0C0000}"/>
    <cellStyle name="Currency 2 4 3 7 5" xfId="3323" xr:uid="{00000000-0005-0000-0000-0000FB0C0000}"/>
    <cellStyle name="Currency 2 4 3 7 5 2" xfId="3324" xr:uid="{00000000-0005-0000-0000-0000FC0C0000}"/>
    <cellStyle name="Currency 2 4 3 7 5 2 2" xfId="3325" xr:uid="{00000000-0005-0000-0000-0000FD0C0000}"/>
    <cellStyle name="Currency 2 4 3 7 5 3" xfId="3326" xr:uid="{00000000-0005-0000-0000-0000FE0C0000}"/>
    <cellStyle name="Currency 2 4 3 7 6" xfId="3327" xr:uid="{00000000-0005-0000-0000-0000FF0C0000}"/>
    <cellStyle name="Currency 2 4 3 7 6 2" xfId="3328" xr:uid="{00000000-0005-0000-0000-0000000D0000}"/>
    <cellStyle name="Currency 2 4 3 7 6 2 2" xfId="3329" xr:uid="{00000000-0005-0000-0000-0000010D0000}"/>
    <cellStyle name="Currency 2 4 3 7 6 3" xfId="3330" xr:uid="{00000000-0005-0000-0000-0000020D0000}"/>
    <cellStyle name="Currency 2 4 3 7 7" xfId="3331" xr:uid="{00000000-0005-0000-0000-0000030D0000}"/>
    <cellStyle name="Currency 2 4 3 7 7 2" xfId="3332" xr:uid="{00000000-0005-0000-0000-0000040D0000}"/>
    <cellStyle name="Currency 2 4 3 7 8" xfId="3333" xr:uid="{00000000-0005-0000-0000-0000050D0000}"/>
    <cellStyle name="Currency 2 4 3 7 8 2" xfId="3334" xr:uid="{00000000-0005-0000-0000-0000060D0000}"/>
    <cellStyle name="Currency 2 4 3 7 9" xfId="3335" xr:uid="{00000000-0005-0000-0000-0000070D0000}"/>
    <cellStyle name="Currency 2 4 3 8" xfId="3336" xr:uid="{00000000-0005-0000-0000-0000080D0000}"/>
    <cellStyle name="Currency 2 4 3 8 2" xfId="3337" xr:uid="{00000000-0005-0000-0000-0000090D0000}"/>
    <cellStyle name="Currency 2 4 3 8 3" xfId="3338" xr:uid="{00000000-0005-0000-0000-00000A0D0000}"/>
    <cellStyle name="Currency 2 4 3 9" xfId="3339" xr:uid="{00000000-0005-0000-0000-00000B0D0000}"/>
    <cellStyle name="Currency 2 4 4" xfId="3340" xr:uid="{00000000-0005-0000-0000-00000C0D0000}"/>
    <cellStyle name="Currency 2 4 4 10" xfId="3341" xr:uid="{00000000-0005-0000-0000-00000D0D0000}"/>
    <cellStyle name="Currency 2 4 4 10 2" xfId="3342" xr:uid="{00000000-0005-0000-0000-00000E0D0000}"/>
    <cellStyle name="Currency 2 4 4 10 2 2" xfId="3343" xr:uid="{00000000-0005-0000-0000-00000F0D0000}"/>
    <cellStyle name="Currency 2 4 4 10 3" xfId="3344" xr:uid="{00000000-0005-0000-0000-0000100D0000}"/>
    <cellStyle name="Currency 2 4 4 11" xfId="3345" xr:uid="{00000000-0005-0000-0000-0000110D0000}"/>
    <cellStyle name="Currency 2 4 4 11 2" xfId="3346" xr:uid="{00000000-0005-0000-0000-0000120D0000}"/>
    <cellStyle name="Currency 2 4 4 12" xfId="3347" xr:uid="{00000000-0005-0000-0000-0000130D0000}"/>
    <cellStyle name="Currency 2 4 4 12 2" xfId="3348" xr:uid="{00000000-0005-0000-0000-0000140D0000}"/>
    <cellStyle name="Currency 2 4 4 13" xfId="3349" xr:uid="{00000000-0005-0000-0000-0000150D0000}"/>
    <cellStyle name="Currency 2 4 4 14" xfId="3350" xr:uid="{00000000-0005-0000-0000-0000160D0000}"/>
    <cellStyle name="Currency 2 4 4 15" xfId="3351" xr:uid="{00000000-0005-0000-0000-0000170D0000}"/>
    <cellStyle name="Currency 2 4 4 2" xfId="3352" xr:uid="{00000000-0005-0000-0000-0000180D0000}"/>
    <cellStyle name="Currency 2 4 4 2 2" xfId="3353" xr:uid="{00000000-0005-0000-0000-0000190D0000}"/>
    <cellStyle name="Currency 2 4 4 2 2 2" xfId="3354" xr:uid="{00000000-0005-0000-0000-00001A0D0000}"/>
    <cellStyle name="Currency 2 4 4 2 2 3" xfId="3355" xr:uid="{00000000-0005-0000-0000-00001B0D0000}"/>
    <cellStyle name="Currency 2 4 4 2 2 3 2" xfId="3356" xr:uid="{00000000-0005-0000-0000-00001C0D0000}"/>
    <cellStyle name="Currency 2 4 4 2 2 3 3" xfId="3357" xr:uid="{00000000-0005-0000-0000-00001D0D0000}"/>
    <cellStyle name="Currency 2 4 4 2 2 4" xfId="3358" xr:uid="{00000000-0005-0000-0000-00001E0D0000}"/>
    <cellStyle name="Currency 2 4 4 2 2 4 2" xfId="3359" xr:uid="{00000000-0005-0000-0000-00001F0D0000}"/>
    <cellStyle name="Currency 2 4 4 2 2 4 2 2" xfId="3360" xr:uid="{00000000-0005-0000-0000-0000200D0000}"/>
    <cellStyle name="Currency 2 4 4 2 2 4 3" xfId="3361" xr:uid="{00000000-0005-0000-0000-0000210D0000}"/>
    <cellStyle name="Currency 2 4 4 2 2 5" xfId="3362" xr:uid="{00000000-0005-0000-0000-0000220D0000}"/>
    <cellStyle name="Currency 2 4 4 2 2 5 2" xfId="3363" xr:uid="{00000000-0005-0000-0000-0000230D0000}"/>
    <cellStyle name="Currency 2 4 4 2 2 5 2 2" xfId="3364" xr:uid="{00000000-0005-0000-0000-0000240D0000}"/>
    <cellStyle name="Currency 2 4 4 2 2 5 3" xfId="3365" xr:uid="{00000000-0005-0000-0000-0000250D0000}"/>
    <cellStyle name="Currency 2 4 4 2 2 6" xfId="3366" xr:uid="{00000000-0005-0000-0000-0000260D0000}"/>
    <cellStyle name="Currency 2 4 4 2 2 6 2" xfId="3367" xr:uid="{00000000-0005-0000-0000-0000270D0000}"/>
    <cellStyle name="Currency 2 4 4 2 2 6 2 2" xfId="3368" xr:uid="{00000000-0005-0000-0000-0000280D0000}"/>
    <cellStyle name="Currency 2 4 4 2 2 6 3" xfId="3369" xr:uid="{00000000-0005-0000-0000-0000290D0000}"/>
    <cellStyle name="Currency 2 4 4 2 2 7" xfId="3370" xr:uid="{00000000-0005-0000-0000-00002A0D0000}"/>
    <cellStyle name="Currency 2 4 4 2 2 7 2" xfId="3371" xr:uid="{00000000-0005-0000-0000-00002B0D0000}"/>
    <cellStyle name="Currency 2 4 4 2 2 8" xfId="3372" xr:uid="{00000000-0005-0000-0000-00002C0D0000}"/>
    <cellStyle name="Currency 2 4 4 2 2 8 2" xfId="3373" xr:uid="{00000000-0005-0000-0000-00002D0D0000}"/>
    <cellStyle name="Currency 2 4 4 2 2 9" xfId="3374" xr:uid="{00000000-0005-0000-0000-00002E0D0000}"/>
    <cellStyle name="Currency 2 4 4 2 3" xfId="3375" xr:uid="{00000000-0005-0000-0000-00002F0D0000}"/>
    <cellStyle name="Currency 2 4 4 2 3 2" xfId="3376" xr:uid="{00000000-0005-0000-0000-0000300D0000}"/>
    <cellStyle name="Currency 2 4 4 2 3 3" xfId="3377" xr:uid="{00000000-0005-0000-0000-0000310D0000}"/>
    <cellStyle name="Currency 2 4 4 2 3 3 2" xfId="3378" xr:uid="{00000000-0005-0000-0000-0000320D0000}"/>
    <cellStyle name="Currency 2 4 4 2 3 3 3" xfId="3379" xr:uid="{00000000-0005-0000-0000-0000330D0000}"/>
    <cellStyle name="Currency 2 4 4 2 3 4" xfId="3380" xr:uid="{00000000-0005-0000-0000-0000340D0000}"/>
    <cellStyle name="Currency 2 4 4 2 3 4 2" xfId="3381" xr:uid="{00000000-0005-0000-0000-0000350D0000}"/>
    <cellStyle name="Currency 2 4 4 2 3 4 2 2" xfId="3382" xr:uid="{00000000-0005-0000-0000-0000360D0000}"/>
    <cellStyle name="Currency 2 4 4 2 3 4 3" xfId="3383" xr:uid="{00000000-0005-0000-0000-0000370D0000}"/>
    <cellStyle name="Currency 2 4 4 2 3 5" xfId="3384" xr:uid="{00000000-0005-0000-0000-0000380D0000}"/>
    <cellStyle name="Currency 2 4 4 2 3 5 2" xfId="3385" xr:uid="{00000000-0005-0000-0000-0000390D0000}"/>
    <cellStyle name="Currency 2 4 4 2 3 5 2 2" xfId="3386" xr:uid="{00000000-0005-0000-0000-00003A0D0000}"/>
    <cellStyle name="Currency 2 4 4 2 3 5 3" xfId="3387" xr:uid="{00000000-0005-0000-0000-00003B0D0000}"/>
    <cellStyle name="Currency 2 4 4 2 3 6" xfId="3388" xr:uid="{00000000-0005-0000-0000-00003C0D0000}"/>
    <cellStyle name="Currency 2 4 4 2 3 6 2" xfId="3389" xr:uid="{00000000-0005-0000-0000-00003D0D0000}"/>
    <cellStyle name="Currency 2 4 4 2 3 6 2 2" xfId="3390" xr:uid="{00000000-0005-0000-0000-00003E0D0000}"/>
    <cellStyle name="Currency 2 4 4 2 3 6 3" xfId="3391" xr:uid="{00000000-0005-0000-0000-00003F0D0000}"/>
    <cellStyle name="Currency 2 4 4 2 3 7" xfId="3392" xr:uid="{00000000-0005-0000-0000-0000400D0000}"/>
    <cellStyle name="Currency 2 4 4 2 3 7 2" xfId="3393" xr:uid="{00000000-0005-0000-0000-0000410D0000}"/>
    <cellStyle name="Currency 2 4 4 2 3 8" xfId="3394" xr:uid="{00000000-0005-0000-0000-0000420D0000}"/>
    <cellStyle name="Currency 2 4 4 2 3 8 2" xfId="3395" xr:uid="{00000000-0005-0000-0000-0000430D0000}"/>
    <cellStyle name="Currency 2 4 4 2 3 9" xfId="3396" xr:uid="{00000000-0005-0000-0000-0000440D0000}"/>
    <cellStyle name="Currency 2 4 4 2 4" xfId="3397" xr:uid="{00000000-0005-0000-0000-0000450D0000}"/>
    <cellStyle name="Currency 2 4 4 2 4 2" xfId="3398" xr:uid="{00000000-0005-0000-0000-0000460D0000}"/>
    <cellStyle name="Currency 2 4 4 2 4 3" xfId="3399" xr:uid="{00000000-0005-0000-0000-0000470D0000}"/>
    <cellStyle name="Currency 2 4 4 2 4 3 2" xfId="3400" xr:uid="{00000000-0005-0000-0000-0000480D0000}"/>
    <cellStyle name="Currency 2 4 4 2 4 3 2 2" xfId="3401" xr:uid="{00000000-0005-0000-0000-0000490D0000}"/>
    <cellStyle name="Currency 2 4 4 2 4 3 3" xfId="3402" xr:uid="{00000000-0005-0000-0000-00004A0D0000}"/>
    <cellStyle name="Currency 2 4 4 2 4 4" xfId="3403" xr:uid="{00000000-0005-0000-0000-00004B0D0000}"/>
    <cellStyle name="Currency 2 4 4 2 4 4 2" xfId="3404" xr:uid="{00000000-0005-0000-0000-00004C0D0000}"/>
    <cellStyle name="Currency 2 4 4 2 4 4 2 2" xfId="3405" xr:uid="{00000000-0005-0000-0000-00004D0D0000}"/>
    <cellStyle name="Currency 2 4 4 2 4 4 3" xfId="3406" xr:uid="{00000000-0005-0000-0000-00004E0D0000}"/>
    <cellStyle name="Currency 2 4 4 2 4 5" xfId="3407" xr:uid="{00000000-0005-0000-0000-00004F0D0000}"/>
    <cellStyle name="Currency 2 4 4 2 4 5 2" xfId="3408" xr:uid="{00000000-0005-0000-0000-0000500D0000}"/>
    <cellStyle name="Currency 2 4 4 2 4 5 2 2" xfId="3409" xr:uid="{00000000-0005-0000-0000-0000510D0000}"/>
    <cellStyle name="Currency 2 4 4 2 4 5 3" xfId="3410" xr:uid="{00000000-0005-0000-0000-0000520D0000}"/>
    <cellStyle name="Currency 2 4 4 2 4 6" xfId="3411" xr:uid="{00000000-0005-0000-0000-0000530D0000}"/>
    <cellStyle name="Currency 2 4 4 2 4 6 2" xfId="3412" xr:uid="{00000000-0005-0000-0000-0000540D0000}"/>
    <cellStyle name="Currency 2 4 4 2 4 7" xfId="3413" xr:uid="{00000000-0005-0000-0000-0000550D0000}"/>
    <cellStyle name="Currency 2 4 4 2 4 7 2" xfId="3414" xr:uid="{00000000-0005-0000-0000-0000560D0000}"/>
    <cellStyle name="Currency 2 4 4 2 4 8" xfId="3415" xr:uid="{00000000-0005-0000-0000-0000570D0000}"/>
    <cellStyle name="Currency 2 4 4 2 4 9" xfId="3416" xr:uid="{00000000-0005-0000-0000-0000580D0000}"/>
    <cellStyle name="Currency 2 4 4 2 5" xfId="3417" xr:uid="{00000000-0005-0000-0000-0000590D0000}"/>
    <cellStyle name="Currency 2 4 4 2 5 2" xfId="3418" xr:uid="{00000000-0005-0000-0000-00005A0D0000}"/>
    <cellStyle name="Currency 2 4 4 2 5 3" xfId="3419" xr:uid="{00000000-0005-0000-0000-00005B0D0000}"/>
    <cellStyle name="Currency 2 4 4 2 6" xfId="3420" xr:uid="{00000000-0005-0000-0000-00005C0D0000}"/>
    <cellStyle name="Currency 2 4 4 2 6 2" xfId="3421" xr:uid="{00000000-0005-0000-0000-00005D0D0000}"/>
    <cellStyle name="Currency 2 4 4 2 6 2 2" xfId="3422" xr:uid="{00000000-0005-0000-0000-00005E0D0000}"/>
    <cellStyle name="Currency 2 4 4 2 6 2 2 2" xfId="3423" xr:uid="{00000000-0005-0000-0000-00005F0D0000}"/>
    <cellStyle name="Currency 2 4 4 2 6 2 3" xfId="3424" xr:uid="{00000000-0005-0000-0000-0000600D0000}"/>
    <cellStyle name="Currency 2 4 4 2 6 3" xfId="3425" xr:uid="{00000000-0005-0000-0000-0000610D0000}"/>
    <cellStyle name="Currency 2 4 4 2 6 3 2" xfId="3426" xr:uid="{00000000-0005-0000-0000-0000620D0000}"/>
    <cellStyle name="Currency 2 4 4 2 6 3 2 2" xfId="3427" xr:uid="{00000000-0005-0000-0000-0000630D0000}"/>
    <cellStyle name="Currency 2 4 4 2 6 3 3" xfId="3428" xr:uid="{00000000-0005-0000-0000-0000640D0000}"/>
    <cellStyle name="Currency 2 4 4 2 6 4" xfId="3429" xr:uid="{00000000-0005-0000-0000-0000650D0000}"/>
    <cellStyle name="Currency 2 4 4 2 6 4 2" xfId="3430" xr:uid="{00000000-0005-0000-0000-0000660D0000}"/>
    <cellStyle name="Currency 2 4 4 2 6 4 2 2" xfId="3431" xr:uid="{00000000-0005-0000-0000-0000670D0000}"/>
    <cellStyle name="Currency 2 4 4 2 6 4 3" xfId="3432" xr:uid="{00000000-0005-0000-0000-0000680D0000}"/>
    <cellStyle name="Currency 2 4 4 2 6 5" xfId="3433" xr:uid="{00000000-0005-0000-0000-0000690D0000}"/>
    <cellStyle name="Currency 2 4 4 2 6 5 2" xfId="3434" xr:uid="{00000000-0005-0000-0000-00006A0D0000}"/>
    <cellStyle name="Currency 2 4 4 2 6 6" xfId="3435" xr:uid="{00000000-0005-0000-0000-00006B0D0000}"/>
    <cellStyle name="Currency 2 4 4 2 6 6 2" xfId="3436" xr:uid="{00000000-0005-0000-0000-00006C0D0000}"/>
    <cellStyle name="Currency 2 4 4 2 6 7" xfId="3437" xr:uid="{00000000-0005-0000-0000-00006D0D0000}"/>
    <cellStyle name="Currency 2 4 4 2 7" xfId="3438" xr:uid="{00000000-0005-0000-0000-00006E0D0000}"/>
    <cellStyle name="Currency 2 4 4 2 7 2" xfId="3439" xr:uid="{00000000-0005-0000-0000-00006F0D0000}"/>
    <cellStyle name="Currency 2 4 4 2 7 2 2" xfId="3440" xr:uid="{00000000-0005-0000-0000-0000700D0000}"/>
    <cellStyle name="Currency 2 4 4 2 7 3" xfId="3441" xr:uid="{00000000-0005-0000-0000-0000710D0000}"/>
    <cellStyle name="Currency 2 4 4 2 8" xfId="3442" xr:uid="{00000000-0005-0000-0000-0000720D0000}"/>
    <cellStyle name="Currency 2 4 4 2 8 2" xfId="3443" xr:uid="{00000000-0005-0000-0000-0000730D0000}"/>
    <cellStyle name="Currency 2 4 4 2 8 2 2" xfId="3444" xr:uid="{00000000-0005-0000-0000-0000740D0000}"/>
    <cellStyle name="Currency 2 4 4 2 8 3" xfId="3445" xr:uid="{00000000-0005-0000-0000-0000750D0000}"/>
    <cellStyle name="Currency 2 4 4 3" xfId="3446" xr:uid="{00000000-0005-0000-0000-0000760D0000}"/>
    <cellStyle name="Currency 2 4 4 3 10" xfId="3447" xr:uid="{00000000-0005-0000-0000-0000770D0000}"/>
    <cellStyle name="Currency 2 4 4 3 2" xfId="3448" xr:uid="{00000000-0005-0000-0000-0000780D0000}"/>
    <cellStyle name="Currency 2 4 4 3 2 2" xfId="3449" xr:uid="{00000000-0005-0000-0000-0000790D0000}"/>
    <cellStyle name="Currency 2 4 4 3 2 3" xfId="3450" xr:uid="{00000000-0005-0000-0000-00007A0D0000}"/>
    <cellStyle name="Currency 2 4 4 3 2 3 2" xfId="3451" xr:uid="{00000000-0005-0000-0000-00007B0D0000}"/>
    <cellStyle name="Currency 2 4 4 3 2 3 3" xfId="3452" xr:uid="{00000000-0005-0000-0000-00007C0D0000}"/>
    <cellStyle name="Currency 2 4 4 3 2 4" xfId="3453" xr:uid="{00000000-0005-0000-0000-00007D0D0000}"/>
    <cellStyle name="Currency 2 4 4 3 2 4 2" xfId="3454" xr:uid="{00000000-0005-0000-0000-00007E0D0000}"/>
    <cellStyle name="Currency 2 4 4 3 2 4 2 2" xfId="3455" xr:uid="{00000000-0005-0000-0000-00007F0D0000}"/>
    <cellStyle name="Currency 2 4 4 3 2 4 3" xfId="3456" xr:uid="{00000000-0005-0000-0000-0000800D0000}"/>
    <cellStyle name="Currency 2 4 4 3 2 5" xfId="3457" xr:uid="{00000000-0005-0000-0000-0000810D0000}"/>
    <cellStyle name="Currency 2 4 4 3 2 5 2" xfId="3458" xr:uid="{00000000-0005-0000-0000-0000820D0000}"/>
    <cellStyle name="Currency 2 4 4 3 2 5 2 2" xfId="3459" xr:uid="{00000000-0005-0000-0000-0000830D0000}"/>
    <cellStyle name="Currency 2 4 4 3 2 5 3" xfId="3460" xr:uid="{00000000-0005-0000-0000-0000840D0000}"/>
    <cellStyle name="Currency 2 4 4 3 2 6" xfId="3461" xr:uid="{00000000-0005-0000-0000-0000850D0000}"/>
    <cellStyle name="Currency 2 4 4 3 2 6 2" xfId="3462" xr:uid="{00000000-0005-0000-0000-0000860D0000}"/>
    <cellStyle name="Currency 2 4 4 3 2 6 2 2" xfId="3463" xr:uid="{00000000-0005-0000-0000-0000870D0000}"/>
    <cellStyle name="Currency 2 4 4 3 2 6 3" xfId="3464" xr:uid="{00000000-0005-0000-0000-0000880D0000}"/>
    <cellStyle name="Currency 2 4 4 3 2 7" xfId="3465" xr:uid="{00000000-0005-0000-0000-0000890D0000}"/>
    <cellStyle name="Currency 2 4 4 3 2 7 2" xfId="3466" xr:uid="{00000000-0005-0000-0000-00008A0D0000}"/>
    <cellStyle name="Currency 2 4 4 3 2 8" xfId="3467" xr:uid="{00000000-0005-0000-0000-00008B0D0000}"/>
    <cellStyle name="Currency 2 4 4 3 2 8 2" xfId="3468" xr:uid="{00000000-0005-0000-0000-00008C0D0000}"/>
    <cellStyle name="Currency 2 4 4 3 2 9" xfId="3469" xr:uid="{00000000-0005-0000-0000-00008D0D0000}"/>
    <cellStyle name="Currency 2 4 4 3 3" xfId="3470" xr:uid="{00000000-0005-0000-0000-00008E0D0000}"/>
    <cellStyle name="Currency 2 4 4 3 4" xfId="3471" xr:uid="{00000000-0005-0000-0000-00008F0D0000}"/>
    <cellStyle name="Currency 2 4 4 3 4 2" xfId="3472" xr:uid="{00000000-0005-0000-0000-0000900D0000}"/>
    <cellStyle name="Currency 2 4 4 3 4 3" xfId="3473" xr:uid="{00000000-0005-0000-0000-0000910D0000}"/>
    <cellStyle name="Currency 2 4 4 3 5" xfId="3474" xr:uid="{00000000-0005-0000-0000-0000920D0000}"/>
    <cellStyle name="Currency 2 4 4 3 5 2" xfId="3475" xr:uid="{00000000-0005-0000-0000-0000930D0000}"/>
    <cellStyle name="Currency 2 4 4 3 5 2 2" xfId="3476" xr:uid="{00000000-0005-0000-0000-0000940D0000}"/>
    <cellStyle name="Currency 2 4 4 3 5 3" xfId="3477" xr:uid="{00000000-0005-0000-0000-0000950D0000}"/>
    <cellStyle name="Currency 2 4 4 3 6" xfId="3478" xr:uid="{00000000-0005-0000-0000-0000960D0000}"/>
    <cellStyle name="Currency 2 4 4 3 6 2" xfId="3479" xr:uid="{00000000-0005-0000-0000-0000970D0000}"/>
    <cellStyle name="Currency 2 4 4 3 6 2 2" xfId="3480" xr:uid="{00000000-0005-0000-0000-0000980D0000}"/>
    <cellStyle name="Currency 2 4 4 3 6 3" xfId="3481" xr:uid="{00000000-0005-0000-0000-0000990D0000}"/>
    <cellStyle name="Currency 2 4 4 3 7" xfId="3482" xr:uid="{00000000-0005-0000-0000-00009A0D0000}"/>
    <cellStyle name="Currency 2 4 4 3 7 2" xfId="3483" xr:uid="{00000000-0005-0000-0000-00009B0D0000}"/>
    <cellStyle name="Currency 2 4 4 3 7 2 2" xfId="3484" xr:uid="{00000000-0005-0000-0000-00009C0D0000}"/>
    <cellStyle name="Currency 2 4 4 3 7 3" xfId="3485" xr:uid="{00000000-0005-0000-0000-00009D0D0000}"/>
    <cellStyle name="Currency 2 4 4 3 8" xfId="3486" xr:uid="{00000000-0005-0000-0000-00009E0D0000}"/>
    <cellStyle name="Currency 2 4 4 3 8 2" xfId="3487" xr:uid="{00000000-0005-0000-0000-00009F0D0000}"/>
    <cellStyle name="Currency 2 4 4 3 9" xfId="3488" xr:uid="{00000000-0005-0000-0000-0000A00D0000}"/>
    <cellStyle name="Currency 2 4 4 3 9 2" xfId="3489" xr:uid="{00000000-0005-0000-0000-0000A10D0000}"/>
    <cellStyle name="Currency 2 4 4 4" xfId="3490" xr:uid="{00000000-0005-0000-0000-0000A20D0000}"/>
    <cellStyle name="Currency 2 4 4 4 2" xfId="3491" xr:uid="{00000000-0005-0000-0000-0000A30D0000}"/>
    <cellStyle name="Currency 2 4 4 4 2 10" xfId="3492" xr:uid="{00000000-0005-0000-0000-0000A40D0000}"/>
    <cellStyle name="Currency 2 4 4 4 2 2" xfId="3493" xr:uid="{00000000-0005-0000-0000-0000A50D0000}"/>
    <cellStyle name="Currency 2 4 4 4 2 3" xfId="3494" xr:uid="{00000000-0005-0000-0000-0000A60D0000}"/>
    <cellStyle name="Currency 2 4 4 4 2 4" xfId="3495" xr:uid="{00000000-0005-0000-0000-0000A70D0000}"/>
    <cellStyle name="Currency 2 4 4 4 2 4 2" xfId="3496" xr:uid="{00000000-0005-0000-0000-0000A80D0000}"/>
    <cellStyle name="Currency 2 4 4 4 2 4 2 2" xfId="3497" xr:uid="{00000000-0005-0000-0000-0000A90D0000}"/>
    <cellStyle name="Currency 2 4 4 4 2 4 3" xfId="3498" xr:uid="{00000000-0005-0000-0000-0000AA0D0000}"/>
    <cellStyle name="Currency 2 4 4 4 2 5" xfId="3499" xr:uid="{00000000-0005-0000-0000-0000AB0D0000}"/>
    <cellStyle name="Currency 2 4 4 4 2 5 2" xfId="3500" xr:uid="{00000000-0005-0000-0000-0000AC0D0000}"/>
    <cellStyle name="Currency 2 4 4 4 2 5 2 2" xfId="3501" xr:uid="{00000000-0005-0000-0000-0000AD0D0000}"/>
    <cellStyle name="Currency 2 4 4 4 2 5 3" xfId="3502" xr:uid="{00000000-0005-0000-0000-0000AE0D0000}"/>
    <cellStyle name="Currency 2 4 4 4 2 6" xfId="3503" xr:uid="{00000000-0005-0000-0000-0000AF0D0000}"/>
    <cellStyle name="Currency 2 4 4 4 2 6 2" xfId="3504" xr:uid="{00000000-0005-0000-0000-0000B00D0000}"/>
    <cellStyle name="Currency 2 4 4 4 2 6 2 2" xfId="3505" xr:uid="{00000000-0005-0000-0000-0000B10D0000}"/>
    <cellStyle name="Currency 2 4 4 4 2 6 3" xfId="3506" xr:uid="{00000000-0005-0000-0000-0000B20D0000}"/>
    <cellStyle name="Currency 2 4 4 4 2 7" xfId="3507" xr:uid="{00000000-0005-0000-0000-0000B30D0000}"/>
    <cellStyle name="Currency 2 4 4 4 2 7 2" xfId="3508" xr:uid="{00000000-0005-0000-0000-0000B40D0000}"/>
    <cellStyle name="Currency 2 4 4 4 2 8" xfId="3509" xr:uid="{00000000-0005-0000-0000-0000B50D0000}"/>
    <cellStyle name="Currency 2 4 4 4 2 8 2" xfId="3510" xr:uid="{00000000-0005-0000-0000-0000B60D0000}"/>
    <cellStyle name="Currency 2 4 4 4 2 9" xfId="3511" xr:uid="{00000000-0005-0000-0000-0000B70D0000}"/>
    <cellStyle name="Currency 2 4 4 4 3" xfId="3512" xr:uid="{00000000-0005-0000-0000-0000B80D0000}"/>
    <cellStyle name="Currency 2 4 4 4 4" xfId="3513" xr:uid="{00000000-0005-0000-0000-0000B90D0000}"/>
    <cellStyle name="Currency 2 4 4 4 4 2" xfId="3514" xr:uid="{00000000-0005-0000-0000-0000BA0D0000}"/>
    <cellStyle name="Currency 2 4 4 4 4 2 2" xfId="3515" xr:uid="{00000000-0005-0000-0000-0000BB0D0000}"/>
    <cellStyle name="Currency 2 4 4 4 4 3" xfId="3516" xr:uid="{00000000-0005-0000-0000-0000BC0D0000}"/>
    <cellStyle name="Currency 2 4 4 4 5" xfId="3517" xr:uid="{00000000-0005-0000-0000-0000BD0D0000}"/>
    <cellStyle name="Currency 2 4 4 4 5 2" xfId="3518" xr:uid="{00000000-0005-0000-0000-0000BE0D0000}"/>
    <cellStyle name="Currency 2 4 4 4 5 2 2" xfId="3519" xr:uid="{00000000-0005-0000-0000-0000BF0D0000}"/>
    <cellStyle name="Currency 2 4 4 4 5 3" xfId="3520" xr:uid="{00000000-0005-0000-0000-0000C00D0000}"/>
    <cellStyle name="Currency 2 4 4 5" xfId="3521" xr:uid="{00000000-0005-0000-0000-0000C10D0000}"/>
    <cellStyle name="Currency 2 4 4 5 2" xfId="3522" xr:uid="{00000000-0005-0000-0000-0000C20D0000}"/>
    <cellStyle name="Currency 2 4 4 5 3" xfId="3523" xr:uid="{00000000-0005-0000-0000-0000C30D0000}"/>
    <cellStyle name="Currency 2 4 4 5 3 2" xfId="3524" xr:uid="{00000000-0005-0000-0000-0000C40D0000}"/>
    <cellStyle name="Currency 2 4 4 5 3 3" xfId="3525" xr:uid="{00000000-0005-0000-0000-0000C50D0000}"/>
    <cellStyle name="Currency 2 4 4 5 4" xfId="3526" xr:uid="{00000000-0005-0000-0000-0000C60D0000}"/>
    <cellStyle name="Currency 2 4 4 5 4 2" xfId="3527" xr:uid="{00000000-0005-0000-0000-0000C70D0000}"/>
    <cellStyle name="Currency 2 4 4 5 4 2 2" xfId="3528" xr:uid="{00000000-0005-0000-0000-0000C80D0000}"/>
    <cellStyle name="Currency 2 4 4 5 4 3" xfId="3529" xr:uid="{00000000-0005-0000-0000-0000C90D0000}"/>
    <cellStyle name="Currency 2 4 4 5 5" xfId="3530" xr:uid="{00000000-0005-0000-0000-0000CA0D0000}"/>
    <cellStyle name="Currency 2 4 4 5 5 2" xfId="3531" xr:uid="{00000000-0005-0000-0000-0000CB0D0000}"/>
    <cellStyle name="Currency 2 4 4 5 5 2 2" xfId="3532" xr:uid="{00000000-0005-0000-0000-0000CC0D0000}"/>
    <cellStyle name="Currency 2 4 4 5 5 3" xfId="3533" xr:uid="{00000000-0005-0000-0000-0000CD0D0000}"/>
    <cellStyle name="Currency 2 4 4 5 6" xfId="3534" xr:uid="{00000000-0005-0000-0000-0000CE0D0000}"/>
    <cellStyle name="Currency 2 4 4 5 6 2" xfId="3535" xr:uid="{00000000-0005-0000-0000-0000CF0D0000}"/>
    <cellStyle name="Currency 2 4 4 5 6 2 2" xfId="3536" xr:uid="{00000000-0005-0000-0000-0000D00D0000}"/>
    <cellStyle name="Currency 2 4 4 5 6 3" xfId="3537" xr:uid="{00000000-0005-0000-0000-0000D10D0000}"/>
    <cellStyle name="Currency 2 4 4 5 7" xfId="3538" xr:uid="{00000000-0005-0000-0000-0000D20D0000}"/>
    <cellStyle name="Currency 2 4 4 5 7 2" xfId="3539" xr:uid="{00000000-0005-0000-0000-0000D30D0000}"/>
    <cellStyle name="Currency 2 4 4 5 8" xfId="3540" xr:uid="{00000000-0005-0000-0000-0000D40D0000}"/>
    <cellStyle name="Currency 2 4 4 5 8 2" xfId="3541" xr:uid="{00000000-0005-0000-0000-0000D50D0000}"/>
    <cellStyle name="Currency 2 4 4 5 9" xfId="3542" xr:uid="{00000000-0005-0000-0000-0000D60D0000}"/>
    <cellStyle name="Currency 2 4 4 6" xfId="3543" xr:uid="{00000000-0005-0000-0000-0000D70D0000}"/>
    <cellStyle name="Currency 2 4 4 6 2" xfId="3544" xr:uid="{00000000-0005-0000-0000-0000D80D0000}"/>
    <cellStyle name="Currency 2 4 4 6 3" xfId="3545" xr:uid="{00000000-0005-0000-0000-0000D90D0000}"/>
    <cellStyle name="Currency 2 4 4 7" xfId="3546" xr:uid="{00000000-0005-0000-0000-0000DA0D0000}"/>
    <cellStyle name="Currency 2 4 4 8" xfId="3547" xr:uid="{00000000-0005-0000-0000-0000DB0D0000}"/>
    <cellStyle name="Currency 2 4 4 8 2" xfId="3548" xr:uid="{00000000-0005-0000-0000-0000DC0D0000}"/>
    <cellStyle name="Currency 2 4 4 8 2 2" xfId="3549" xr:uid="{00000000-0005-0000-0000-0000DD0D0000}"/>
    <cellStyle name="Currency 2 4 4 8 3" xfId="3550" xr:uid="{00000000-0005-0000-0000-0000DE0D0000}"/>
    <cellStyle name="Currency 2 4 4 8 4" xfId="3551" xr:uid="{00000000-0005-0000-0000-0000DF0D0000}"/>
    <cellStyle name="Currency 2 4 4 9" xfId="3552" xr:uid="{00000000-0005-0000-0000-0000E00D0000}"/>
    <cellStyle name="Currency 2 4 4 9 2" xfId="3553" xr:uid="{00000000-0005-0000-0000-0000E10D0000}"/>
    <cellStyle name="Currency 2 4 4 9 2 2" xfId="3554" xr:uid="{00000000-0005-0000-0000-0000E20D0000}"/>
    <cellStyle name="Currency 2 4 4 9 3" xfId="3555" xr:uid="{00000000-0005-0000-0000-0000E30D0000}"/>
    <cellStyle name="Currency 2 4 5" xfId="3556" xr:uid="{00000000-0005-0000-0000-0000E40D0000}"/>
    <cellStyle name="Currency 2 4 5 10" xfId="3557" xr:uid="{00000000-0005-0000-0000-0000E50D0000}"/>
    <cellStyle name="Currency 2 4 5 10 2" xfId="3558" xr:uid="{00000000-0005-0000-0000-0000E60D0000}"/>
    <cellStyle name="Currency 2 4 5 10 2 2" xfId="3559" xr:uid="{00000000-0005-0000-0000-0000E70D0000}"/>
    <cellStyle name="Currency 2 4 5 10 3" xfId="3560" xr:uid="{00000000-0005-0000-0000-0000E80D0000}"/>
    <cellStyle name="Currency 2 4 5 11" xfId="3561" xr:uid="{00000000-0005-0000-0000-0000E90D0000}"/>
    <cellStyle name="Currency 2 4 5 11 2" xfId="3562" xr:uid="{00000000-0005-0000-0000-0000EA0D0000}"/>
    <cellStyle name="Currency 2 4 5 12" xfId="3563" xr:uid="{00000000-0005-0000-0000-0000EB0D0000}"/>
    <cellStyle name="Currency 2 4 5 12 2" xfId="3564" xr:uid="{00000000-0005-0000-0000-0000EC0D0000}"/>
    <cellStyle name="Currency 2 4 5 13" xfId="3565" xr:uid="{00000000-0005-0000-0000-0000ED0D0000}"/>
    <cellStyle name="Currency 2 4 5 14" xfId="3566" xr:uid="{00000000-0005-0000-0000-0000EE0D0000}"/>
    <cellStyle name="Currency 2 4 5 15" xfId="3567" xr:uid="{00000000-0005-0000-0000-0000EF0D0000}"/>
    <cellStyle name="Currency 2 4 5 2" xfId="3568" xr:uid="{00000000-0005-0000-0000-0000F00D0000}"/>
    <cellStyle name="Currency 2 4 5 2 2" xfId="3569" xr:uid="{00000000-0005-0000-0000-0000F10D0000}"/>
    <cellStyle name="Currency 2 4 5 2 2 2" xfId="3570" xr:uid="{00000000-0005-0000-0000-0000F20D0000}"/>
    <cellStyle name="Currency 2 4 5 2 2 3" xfId="3571" xr:uid="{00000000-0005-0000-0000-0000F30D0000}"/>
    <cellStyle name="Currency 2 4 5 2 2 3 2" xfId="3572" xr:uid="{00000000-0005-0000-0000-0000F40D0000}"/>
    <cellStyle name="Currency 2 4 5 2 2 3 3" xfId="3573" xr:uid="{00000000-0005-0000-0000-0000F50D0000}"/>
    <cellStyle name="Currency 2 4 5 2 2 4" xfId="3574" xr:uid="{00000000-0005-0000-0000-0000F60D0000}"/>
    <cellStyle name="Currency 2 4 5 2 2 4 2" xfId="3575" xr:uid="{00000000-0005-0000-0000-0000F70D0000}"/>
    <cellStyle name="Currency 2 4 5 2 2 4 2 2" xfId="3576" xr:uid="{00000000-0005-0000-0000-0000F80D0000}"/>
    <cellStyle name="Currency 2 4 5 2 2 4 3" xfId="3577" xr:uid="{00000000-0005-0000-0000-0000F90D0000}"/>
    <cellStyle name="Currency 2 4 5 2 2 5" xfId="3578" xr:uid="{00000000-0005-0000-0000-0000FA0D0000}"/>
    <cellStyle name="Currency 2 4 5 2 2 5 2" xfId="3579" xr:uid="{00000000-0005-0000-0000-0000FB0D0000}"/>
    <cellStyle name="Currency 2 4 5 2 2 5 2 2" xfId="3580" xr:uid="{00000000-0005-0000-0000-0000FC0D0000}"/>
    <cellStyle name="Currency 2 4 5 2 2 5 3" xfId="3581" xr:uid="{00000000-0005-0000-0000-0000FD0D0000}"/>
    <cellStyle name="Currency 2 4 5 2 2 6" xfId="3582" xr:uid="{00000000-0005-0000-0000-0000FE0D0000}"/>
    <cellStyle name="Currency 2 4 5 2 2 6 2" xfId="3583" xr:uid="{00000000-0005-0000-0000-0000FF0D0000}"/>
    <cellStyle name="Currency 2 4 5 2 2 6 2 2" xfId="3584" xr:uid="{00000000-0005-0000-0000-0000000E0000}"/>
    <cellStyle name="Currency 2 4 5 2 2 6 3" xfId="3585" xr:uid="{00000000-0005-0000-0000-0000010E0000}"/>
    <cellStyle name="Currency 2 4 5 2 2 7" xfId="3586" xr:uid="{00000000-0005-0000-0000-0000020E0000}"/>
    <cellStyle name="Currency 2 4 5 2 2 7 2" xfId="3587" xr:uid="{00000000-0005-0000-0000-0000030E0000}"/>
    <cellStyle name="Currency 2 4 5 2 2 8" xfId="3588" xr:uid="{00000000-0005-0000-0000-0000040E0000}"/>
    <cellStyle name="Currency 2 4 5 2 2 8 2" xfId="3589" xr:uid="{00000000-0005-0000-0000-0000050E0000}"/>
    <cellStyle name="Currency 2 4 5 2 2 9" xfId="3590" xr:uid="{00000000-0005-0000-0000-0000060E0000}"/>
    <cellStyle name="Currency 2 4 5 2 3" xfId="3591" xr:uid="{00000000-0005-0000-0000-0000070E0000}"/>
    <cellStyle name="Currency 2 4 5 2 3 2" xfId="3592" xr:uid="{00000000-0005-0000-0000-0000080E0000}"/>
    <cellStyle name="Currency 2 4 5 2 3 3" xfId="3593" xr:uid="{00000000-0005-0000-0000-0000090E0000}"/>
    <cellStyle name="Currency 2 4 5 2 3 3 2" xfId="3594" xr:uid="{00000000-0005-0000-0000-00000A0E0000}"/>
    <cellStyle name="Currency 2 4 5 2 3 3 3" xfId="3595" xr:uid="{00000000-0005-0000-0000-00000B0E0000}"/>
    <cellStyle name="Currency 2 4 5 2 3 4" xfId="3596" xr:uid="{00000000-0005-0000-0000-00000C0E0000}"/>
    <cellStyle name="Currency 2 4 5 2 3 4 2" xfId="3597" xr:uid="{00000000-0005-0000-0000-00000D0E0000}"/>
    <cellStyle name="Currency 2 4 5 2 3 4 2 2" xfId="3598" xr:uid="{00000000-0005-0000-0000-00000E0E0000}"/>
    <cellStyle name="Currency 2 4 5 2 3 4 3" xfId="3599" xr:uid="{00000000-0005-0000-0000-00000F0E0000}"/>
    <cellStyle name="Currency 2 4 5 2 3 5" xfId="3600" xr:uid="{00000000-0005-0000-0000-0000100E0000}"/>
    <cellStyle name="Currency 2 4 5 2 3 5 2" xfId="3601" xr:uid="{00000000-0005-0000-0000-0000110E0000}"/>
    <cellStyle name="Currency 2 4 5 2 3 5 2 2" xfId="3602" xr:uid="{00000000-0005-0000-0000-0000120E0000}"/>
    <cellStyle name="Currency 2 4 5 2 3 5 3" xfId="3603" xr:uid="{00000000-0005-0000-0000-0000130E0000}"/>
    <cellStyle name="Currency 2 4 5 2 3 6" xfId="3604" xr:uid="{00000000-0005-0000-0000-0000140E0000}"/>
    <cellStyle name="Currency 2 4 5 2 3 6 2" xfId="3605" xr:uid="{00000000-0005-0000-0000-0000150E0000}"/>
    <cellStyle name="Currency 2 4 5 2 3 6 2 2" xfId="3606" xr:uid="{00000000-0005-0000-0000-0000160E0000}"/>
    <cellStyle name="Currency 2 4 5 2 3 6 3" xfId="3607" xr:uid="{00000000-0005-0000-0000-0000170E0000}"/>
    <cellStyle name="Currency 2 4 5 2 3 7" xfId="3608" xr:uid="{00000000-0005-0000-0000-0000180E0000}"/>
    <cellStyle name="Currency 2 4 5 2 3 7 2" xfId="3609" xr:uid="{00000000-0005-0000-0000-0000190E0000}"/>
    <cellStyle name="Currency 2 4 5 2 3 8" xfId="3610" xr:uid="{00000000-0005-0000-0000-00001A0E0000}"/>
    <cellStyle name="Currency 2 4 5 2 3 8 2" xfId="3611" xr:uid="{00000000-0005-0000-0000-00001B0E0000}"/>
    <cellStyle name="Currency 2 4 5 2 3 9" xfId="3612" xr:uid="{00000000-0005-0000-0000-00001C0E0000}"/>
    <cellStyle name="Currency 2 4 5 2 4" xfId="3613" xr:uid="{00000000-0005-0000-0000-00001D0E0000}"/>
    <cellStyle name="Currency 2 4 5 2 4 2" xfId="3614" xr:uid="{00000000-0005-0000-0000-00001E0E0000}"/>
    <cellStyle name="Currency 2 4 5 2 4 3" xfId="3615" xr:uid="{00000000-0005-0000-0000-00001F0E0000}"/>
    <cellStyle name="Currency 2 4 5 2 4 3 2" xfId="3616" xr:uid="{00000000-0005-0000-0000-0000200E0000}"/>
    <cellStyle name="Currency 2 4 5 2 4 3 2 2" xfId="3617" xr:uid="{00000000-0005-0000-0000-0000210E0000}"/>
    <cellStyle name="Currency 2 4 5 2 4 3 3" xfId="3618" xr:uid="{00000000-0005-0000-0000-0000220E0000}"/>
    <cellStyle name="Currency 2 4 5 2 4 4" xfId="3619" xr:uid="{00000000-0005-0000-0000-0000230E0000}"/>
    <cellStyle name="Currency 2 4 5 2 4 4 2" xfId="3620" xr:uid="{00000000-0005-0000-0000-0000240E0000}"/>
    <cellStyle name="Currency 2 4 5 2 4 4 2 2" xfId="3621" xr:uid="{00000000-0005-0000-0000-0000250E0000}"/>
    <cellStyle name="Currency 2 4 5 2 4 4 3" xfId="3622" xr:uid="{00000000-0005-0000-0000-0000260E0000}"/>
    <cellStyle name="Currency 2 4 5 2 4 5" xfId="3623" xr:uid="{00000000-0005-0000-0000-0000270E0000}"/>
    <cellStyle name="Currency 2 4 5 2 4 5 2" xfId="3624" xr:uid="{00000000-0005-0000-0000-0000280E0000}"/>
    <cellStyle name="Currency 2 4 5 2 4 5 2 2" xfId="3625" xr:uid="{00000000-0005-0000-0000-0000290E0000}"/>
    <cellStyle name="Currency 2 4 5 2 4 5 3" xfId="3626" xr:uid="{00000000-0005-0000-0000-00002A0E0000}"/>
    <cellStyle name="Currency 2 4 5 2 4 6" xfId="3627" xr:uid="{00000000-0005-0000-0000-00002B0E0000}"/>
    <cellStyle name="Currency 2 4 5 2 4 6 2" xfId="3628" xr:uid="{00000000-0005-0000-0000-00002C0E0000}"/>
    <cellStyle name="Currency 2 4 5 2 4 7" xfId="3629" xr:uid="{00000000-0005-0000-0000-00002D0E0000}"/>
    <cellStyle name="Currency 2 4 5 2 4 7 2" xfId="3630" xr:uid="{00000000-0005-0000-0000-00002E0E0000}"/>
    <cellStyle name="Currency 2 4 5 2 4 8" xfId="3631" xr:uid="{00000000-0005-0000-0000-00002F0E0000}"/>
    <cellStyle name="Currency 2 4 5 2 4 9" xfId="3632" xr:uid="{00000000-0005-0000-0000-0000300E0000}"/>
    <cellStyle name="Currency 2 4 5 2 5" xfId="3633" xr:uid="{00000000-0005-0000-0000-0000310E0000}"/>
    <cellStyle name="Currency 2 4 5 2 5 2" xfId="3634" xr:uid="{00000000-0005-0000-0000-0000320E0000}"/>
    <cellStyle name="Currency 2 4 5 2 5 3" xfId="3635" xr:uid="{00000000-0005-0000-0000-0000330E0000}"/>
    <cellStyle name="Currency 2 4 5 2 6" xfId="3636" xr:uid="{00000000-0005-0000-0000-0000340E0000}"/>
    <cellStyle name="Currency 2 4 5 2 6 2" xfId="3637" xr:uid="{00000000-0005-0000-0000-0000350E0000}"/>
    <cellStyle name="Currency 2 4 5 2 6 2 2" xfId="3638" xr:uid="{00000000-0005-0000-0000-0000360E0000}"/>
    <cellStyle name="Currency 2 4 5 2 6 2 2 2" xfId="3639" xr:uid="{00000000-0005-0000-0000-0000370E0000}"/>
    <cellStyle name="Currency 2 4 5 2 6 2 3" xfId="3640" xr:uid="{00000000-0005-0000-0000-0000380E0000}"/>
    <cellStyle name="Currency 2 4 5 2 6 3" xfId="3641" xr:uid="{00000000-0005-0000-0000-0000390E0000}"/>
    <cellStyle name="Currency 2 4 5 2 6 3 2" xfId="3642" xr:uid="{00000000-0005-0000-0000-00003A0E0000}"/>
    <cellStyle name="Currency 2 4 5 2 6 3 2 2" xfId="3643" xr:uid="{00000000-0005-0000-0000-00003B0E0000}"/>
    <cellStyle name="Currency 2 4 5 2 6 3 3" xfId="3644" xr:uid="{00000000-0005-0000-0000-00003C0E0000}"/>
    <cellStyle name="Currency 2 4 5 2 6 4" xfId="3645" xr:uid="{00000000-0005-0000-0000-00003D0E0000}"/>
    <cellStyle name="Currency 2 4 5 2 6 4 2" xfId="3646" xr:uid="{00000000-0005-0000-0000-00003E0E0000}"/>
    <cellStyle name="Currency 2 4 5 2 6 4 2 2" xfId="3647" xr:uid="{00000000-0005-0000-0000-00003F0E0000}"/>
    <cellStyle name="Currency 2 4 5 2 6 4 3" xfId="3648" xr:uid="{00000000-0005-0000-0000-0000400E0000}"/>
    <cellStyle name="Currency 2 4 5 2 6 5" xfId="3649" xr:uid="{00000000-0005-0000-0000-0000410E0000}"/>
    <cellStyle name="Currency 2 4 5 2 6 5 2" xfId="3650" xr:uid="{00000000-0005-0000-0000-0000420E0000}"/>
    <cellStyle name="Currency 2 4 5 2 6 6" xfId="3651" xr:uid="{00000000-0005-0000-0000-0000430E0000}"/>
    <cellStyle name="Currency 2 4 5 2 6 6 2" xfId="3652" xr:uid="{00000000-0005-0000-0000-0000440E0000}"/>
    <cellStyle name="Currency 2 4 5 2 6 7" xfId="3653" xr:uid="{00000000-0005-0000-0000-0000450E0000}"/>
    <cellStyle name="Currency 2 4 5 2 7" xfId="3654" xr:uid="{00000000-0005-0000-0000-0000460E0000}"/>
    <cellStyle name="Currency 2 4 5 2 7 2" xfId="3655" xr:uid="{00000000-0005-0000-0000-0000470E0000}"/>
    <cellStyle name="Currency 2 4 5 2 7 2 2" xfId="3656" xr:uid="{00000000-0005-0000-0000-0000480E0000}"/>
    <cellStyle name="Currency 2 4 5 2 7 3" xfId="3657" xr:uid="{00000000-0005-0000-0000-0000490E0000}"/>
    <cellStyle name="Currency 2 4 5 2 8" xfId="3658" xr:uid="{00000000-0005-0000-0000-00004A0E0000}"/>
    <cellStyle name="Currency 2 4 5 2 8 2" xfId="3659" xr:uid="{00000000-0005-0000-0000-00004B0E0000}"/>
    <cellStyle name="Currency 2 4 5 2 8 2 2" xfId="3660" xr:uid="{00000000-0005-0000-0000-00004C0E0000}"/>
    <cellStyle name="Currency 2 4 5 2 8 3" xfId="3661" xr:uid="{00000000-0005-0000-0000-00004D0E0000}"/>
    <cellStyle name="Currency 2 4 5 3" xfId="3662" xr:uid="{00000000-0005-0000-0000-00004E0E0000}"/>
    <cellStyle name="Currency 2 4 5 3 10" xfId="3663" xr:uid="{00000000-0005-0000-0000-00004F0E0000}"/>
    <cellStyle name="Currency 2 4 5 3 2" xfId="3664" xr:uid="{00000000-0005-0000-0000-0000500E0000}"/>
    <cellStyle name="Currency 2 4 5 3 2 2" xfId="3665" xr:uid="{00000000-0005-0000-0000-0000510E0000}"/>
    <cellStyle name="Currency 2 4 5 3 2 3" xfId="3666" xr:uid="{00000000-0005-0000-0000-0000520E0000}"/>
    <cellStyle name="Currency 2 4 5 3 2 3 2" xfId="3667" xr:uid="{00000000-0005-0000-0000-0000530E0000}"/>
    <cellStyle name="Currency 2 4 5 3 2 3 3" xfId="3668" xr:uid="{00000000-0005-0000-0000-0000540E0000}"/>
    <cellStyle name="Currency 2 4 5 3 2 4" xfId="3669" xr:uid="{00000000-0005-0000-0000-0000550E0000}"/>
    <cellStyle name="Currency 2 4 5 3 2 4 2" xfId="3670" xr:uid="{00000000-0005-0000-0000-0000560E0000}"/>
    <cellStyle name="Currency 2 4 5 3 2 4 2 2" xfId="3671" xr:uid="{00000000-0005-0000-0000-0000570E0000}"/>
    <cellStyle name="Currency 2 4 5 3 2 4 3" xfId="3672" xr:uid="{00000000-0005-0000-0000-0000580E0000}"/>
    <cellStyle name="Currency 2 4 5 3 2 5" xfId="3673" xr:uid="{00000000-0005-0000-0000-0000590E0000}"/>
    <cellStyle name="Currency 2 4 5 3 2 5 2" xfId="3674" xr:uid="{00000000-0005-0000-0000-00005A0E0000}"/>
    <cellStyle name="Currency 2 4 5 3 2 5 2 2" xfId="3675" xr:uid="{00000000-0005-0000-0000-00005B0E0000}"/>
    <cellStyle name="Currency 2 4 5 3 2 5 3" xfId="3676" xr:uid="{00000000-0005-0000-0000-00005C0E0000}"/>
    <cellStyle name="Currency 2 4 5 3 2 6" xfId="3677" xr:uid="{00000000-0005-0000-0000-00005D0E0000}"/>
    <cellStyle name="Currency 2 4 5 3 2 6 2" xfId="3678" xr:uid="{00000000-0005-0000-0000-00005E0E0000}"/>
    <cellStyle name="Currency 2 4 5 3 2 6 2 2" xfId="3679" xr:uid="{00000000-0005-0000-0000-00005F0E0000}"/>
    <cellStyle name="Currency 2 4 5 3 2 6 3" xfId="3680" xr:uid="{00000000-0005-0000-0000-0000600E0000}"/>
    <cellStyle name="Currency 2 4 5 3 2 7" xfId="3681" xr:uid="{00000000-0005-0000-0000-0000610E0000}"/>
    <cellStyle name="Currency 2 4 5 3 2 7 2" xfId="3682" xr:uid="{00000000-0005-0000-0000-0000620E0000}"/>
    <cellStyle name="Currency 2 4 5 3 2 8" xfId="3683" xr:uid="{00000000-0005-0000-0000-0000630E0000}"/>
    <cellStyle name="Currency 2 4 5 3 2 8 2" xfId="3684" xr:uid="{00000000-0005-0000-0000-0000640E0000}"/>
    <cellStyle name="Currency 2 4 5 3 2 9" xfId="3685" xr:uid="{00000000-0005-0000-0000-0000650E0000}"/>
    <cellStyle name="Currency 2 4 5 3 3" xfId="3686" xr:uid="{00000000-0005-0000-0000-0000660E0000}"/>
    <cellStyle name="Currency 2 4 5 3 4" xfId="3687" xr:uid="{00000000-0005-0000-0000-0000670E0000}"/>
    <cellStyle name="Currency 2 4 5 3 4 2" xfId="3688" xr:uid="{00000000-0005-0000-0000-0000680E0000}"/>
    <cellStyle name="Currency 2 4 5 3 4 3" xfId="3689" xr:uid="{00000000-0005-0000-0000-0000690E0000}"/>
    <cellStyle name="Currency 2 4 5 3 5" xfId="3690" xr:uid="{00000000-0005-0000-0000-00006A0E0000}"/>
    <cellStyle name="Currency 2 4 5 3 5 2" xfId="3691" xr:uid="{00000000-0005-0000-0000-00006B0E0000}"/>
    <cellStyle name="Currency 2 4 5 3 5 2 2" xfId="3692" xr:uid="{00000000-0005-0000-0000-00006C0E0000}"/>
    <cellStyle name="Currency 2 4 5 3 5 3" xfId="3693" xr:uid="{00000000-0005-0000-0000-00006D0E0000}"/>
    <cellStyle name="Currency 2 4 5 3 6" xfId="3694" xr:uid="{00000000-0005-0000-0000-00006E0E0000}"/>
    <cellStyle name="Currency 2 4 5 3 6 2" xfId="3695" xr:uid="{00000000-0005-0000-0000-00006F0E0000}"/>
    <cellStyle name="Currency 2 4 5 3 6 2 2" xfId="3696" xr:uid="{00000000-0005-0000-0000-0000700E0000}"/>
    <cellStyle name="Currency 2 4 5 3 6 3" xfId="3697" xr:uid="{00000000-0005-0000-0000-0000710E0000}"/>
    <cellStyle name="Currency 2 4 5 3 7" xfId="3698" xr:uid="{00000000-0005-0000-0000-0000720E0000}"/>
    <cellStyle name="Currency 2 4 5 3 7 2" xfId="3699" xr:uid="{00000000-0005-0000-0000-0000730E0000}"/>
    <cellStyle name="Currency 2 4 5 3 7 2 2" xfId="3700" xr:uid="{00000000-0005-0000-0000-0000740E0000}"/>
    <cellStyle name="Currency 2 4 5 3 7 3" xfId="3701" xr:uid="{00000000-0005-0000-0000-0000750E0000}"/>
    <cellStyle name="Currency 2 4 5 3 8" xfId="3702" xr:uid="{00000000-0005-0000-0000-0000760E0000}"/>
    <cellStyle name="Currency 2 4 5 3 8 2" xfId="3703" xr:uid="{00000000-0005-0000-0000-0000770E0000}"/>
    <cellStyle name="Currency 2 4 5 3 9" xfId="3704" xr:uid="{00000000-0005-0000-0000-0000780E0000}"/>
    <cellStyle name="Currency 2 4 5 3 9 2" xfId="3705" xr:uid="{00000000-0005-0000-0000-0000790E0000}"/>
    <cellStyle name="Currency 2 4 5 4" xfId="3706" xr:uid="{00000000-0005-0000-0000-00007A0E0000}"/>
    <cellStyle name="Currency 2 4 5 4 2" xfId="3707" xr:uid="{00000000-0005-0000-0000-00007B0E0000}"/>
    <cellStyle name="Currency 2 4 5 4 2 10" xfId="3708" xr:uid="{00000000-0005-0000-0000-00007C0E0000}"/>
    <cellStyle name="Currency 2 4 5 4 2 2" xfId="3709" xr:uid="{00000000-0005-0000-0000-00007D0E0000}"/>
    <cellStyle name="Currency 2 4 5 4 2 3" xfId="3710" xr:uid="{00000000-0005-0000-0000-00007E0E0000}"/>
    <cellStyle name="Currency 2 4 5 4 2 4" xfId="3711" xr:uid="{00000000-0005-0000-0000-00007F0E0000}"/>
    <cellStyle name="Currency 2 4 5 4 2 4 2" xfId="3712" xr:uid="{00000000-0005-0000-0000-0000800E0000}"/>
    <cellStyle name="Currency 2 4 5 4 2 4 2 2" xfId="3713" xr:uid="{00000000-0005-0000-0000-0000810E0000}"/>
    <cellStyle name="Currency 2 4 5 4 2 4 3" xfId="3714" xr:uid="{00000000-0005-0000-0000-0000820E0000}"/>
    <cellStyle name="Currency 2 4 5 4 2 5" xfId="3715" xr:uid="{00000000-0005-0000-0000-0000830E0000}"/>
    <cellStyle name="Currency 2 4 5 4 2 5 2" xfId="3716" xr:uid="{00000000-0005-0000-0000-0000840E0000}"/>
    <cellStyle name="Currency 2 4 5 4 2 5 2 2" xfId="3717" xr:uid="{00000000-0005-0000-0000-0000850E0000}"/>
    <cellStyle name="Currency 2 4 5 4 2 5 3" xfId="3718" xr:uid="{00000000-0005-0000-0000-0000860E0000}"/>
    <cellStyle name="Currency 2 4 5 4 2 6" xfId="3719" xr:uid="{00000000-0005-0000-0000-0000870E0000}"/>
    <cellStyle name="Currency 2 4 5 4 2 6 2" xfId="3720" xr:uid="{00000000-0005-0000-0000-0000880E0000}"/>
    <cellStyle name="Currency 2 4 5 4 2 6 2 2" xfId="3721" xr:uid="{00000000-0005-0000-0000-0000890E0000}"/>
    <cellStyle name="Currency 2 4 5 4 2 6 3" xfId="3722" xr:uid="{00000000-0005-0000-0000-00008A0E0000}"/>
    <cellStyle name="Currency 2 4 5 4 2 7" xfId="3723" xr:uid="{00000000-0005-0000-0000-00008B0E0000}"/>
    <cellStyle name="Currency 2 4 5 4 2 7 2" xfId="3724" xr:uid="{00000000-0005-0000-0000-00008C0E0000}"/>
    <cellStyle name="Currency 2 4 5 4 2 8" xfId="3725" xr:uid="{00000000-0005-0000-0000-00008D0E0000}"/>
    <cellStyle name="Currency 2 4 5 4 2 8 2" xfId="3726" xr:uid="{00000000-0005-0000-0000-00008E0E0000}"/>
    <cellStyle name="Currency 2 4 5 4 2 9" xfId="3727" xr:uid="{00000000-0005-0000-0000-00008F0E0000}"/>
    <cellStyle name="Currency 2 4 5 4 3" xfId="3728" xr:uid="{00000000-0005-0000-0000-0000900E0000}"/>
    <cellStyle name="Currency 2 4 5 4 4" xfId="3729" xr:uid="{00000000-0005-0000-0000-0000910E0000}"/>
    <cellStyle name="Currency 2 4 5 4 4 2" xfId="3730" xr:uid="{00000000-0005-0000-0000-0000920E0000}"/>
    <cellStyle name="Currency 2 4 5 4 4 2 2" xfId="3731" xr:uid="{00000000-0005-0000-0000-0000930E0000}"/>
    <cellStyle name="Currency 2 4 5 4 4 3" xfId="3732" xr:uid="{00000000-0005-0000-0000-0000940E0000}"/>
    <cellStyle name="Currency 2 4 5 4 5" xfId="3733" xr:uid="{00000000-0005-0000-0000-0000950E0000}"/>
    <cellStyle name="Currency 2 4 5 4 5 2" xfId="3734" xr:uid="{00000000-0005-0000-0000-0000960E0000}"/>
    <cellStyle name="Currency 2 4 5 4 5 2 2" xfId="3735" xr:uid="{00000000-0005-0000-0000-0000970E0000}"/>
    <cellStyle name="Currency 2 4 5 4 5 3" xfId="3736" xr:uid="{00000000-0005-0000-0000-0000980E0000}"/>
    <cellStyle name="Currency 2 4 5 5" xfId="3737" xr:uid="{00000000-0005-0000-0000-0000990E0000}"/>
    <cellStyle name="Currency 2 4 5 5 2" xfId="3738" xr:uid="{00000000-0005-0000-0000-00009A0E0000}"/>
    <cellStyle name="Currency 2 4 5 5 3" xfId="3739" xr:uid="{00000000-0005-0000-0000-00009B0E0000}"/>
    <cellStyle name="Currency 2 4 5 5 3 2" xfId="3740" xr:uid="{00000000-0005-0000-0000-00009C0E0000}"/>
    <cellStyle name="Currency 2 4 5 5 3 3" xfId="3741" xr:uid="{00000000-0005-0000-0000-00009D0E0000}"/>
    <cellStyle name="Currency 2 4 5 5 4" xfId="3742" xr:uid="{00000000-0005-0000-0000-00009E0E0000}"/>
    <cellStyle name="Currency 2 4 5 5 4 2" xfId="3743" xr:uid="{00000000-0005-0000-0000-00009F0E0000}"/>
    <cellStyle name="Currency 2 4 5 5 4 2 2" xfId="3744" xr:uid="{00000000-0005-0000-0000-0000A00E0000}"/>
    <cellStyle name="Currency 2 4 5 5 4 3" xfId="3745" xr:uid="{00000000-0005-0000-0000-0000A10E0000}"/>
    <cellStyle name="Currency 2 4 5 5 5" xfId="3746" xr:uid="{00000000-0005-0000-0000-0000A20E0000}"/>
    <cellStyle name="Currency 2 4 5 5 5 2" xfId="3747" xr:uid="{00000000-0005-0000-0000-0000A30E0000}"/>
    <cellStyle name="Currency 2 4 5 5 5 2 2" xfId="3748" xr:uid="{00000000-0005-0000-0000-0000A40E0000}"/>
    <cellStyle name="Currency 2 4 5 5 5 3" xfId="3749" xr:uid="{00000000-0005-0000-0000-0000A50E0000}"/>
    <cellStyle name="Currency 2 4 5 5 6" xfId="3750" xr:uid="{00000000-0005-0000-0000-0000A60E0000}"/>
    <cellStyle name="Currency 2 4 5 5 6 2" xfId="3751" xr:uid="{00000000-0005-0000-0000-0000A70E0000}"/>
    <cellStyle name="Currency 2 4 5 5 6 2 2" xfId="3752" xr:uid="{00000000-0005-0000-0000-0000A80E0000}"/>
    <cellStyle name="Currency 2 4 5 5 6 3" xfId="3753" xr:uid="{00000000-0005-0000-0000-0000A90E0000}"/>
    <cellStyle name="Currency 2 4 5 5 7" xfId="3754" xr:uid="{00000000-0005-0000-0000-0000AA0E0000}"/>
    <cellStyle name="Currency 2 4 5 5 7 2" xfId="3755" xr:uid="{00000000-0005-0000-0000-0000AB0E0000}"/>
    <cellStyle name="Currency 2 4 5 5 8" xfId="3756" xr:uid="{00000000-0005-0000-0000-0000AC0E0000}"/>
    <cellStyle name="Currency 2 4 5 5 8 2" xfId="3757" xr:uid="{00000000-0005-0000-0000-0000AD0E0000}"/>
    <cellStyle name="Currency 2 4 5 5 9" xfId="3758" xr:uid="{00000000-0005-0000-0000-0000AE0E0000}"/>
    <cellStyle name="Currency 2 4 5 6" xfId="3759" xr:uid="{00000000-0005-0000-0000-0000AF0E0000}"/>
    <cellStyle name="Currency 2 4 5 6 2" xfId="3760" xr:uid="{00000000-0005-0000-0000-0000B00E0000}"/>
    <cellStyle name="Currency 2 4 5 6 3" xfId="3761" xr:uid="{00000000-0005-0000-0000-0000B10E0000}"/>
    <cellStyle name="Currency 2 4 5 7" xfId="3762" xr:uid="{00000000-0005-0000-0000-0000B20E0000}"/>
    <cellStyle name="Currency 2 4 5 8" xfId="3763" xr:uid="{00000000-0005-0000-0000-0000B30E0000}"/>
    <cellStyle name="Currency 2 4 5 8 2" xfId="3764" xr:uid="{00000000-0005-0000-0000-0000B40E0000}"/>
    <cellStyle name="Currency 2 4 5 8 2 2" xfId="3765" xr:uid="{00000000-0005-0000-0000-0000B50E0000}"/>
    <cellStyle name="Currency 2 4 5 8 3" xfId="3766" xr:uid="{00000000-0005-0000-0000-0000B60E0000}"/>
    <cellStyle name="Currency 2 4 5 8 4" xfId="3767" xr:uid="{00000000-0005-0000-0000-0000B70E0000}"/>
    <cellStyle name="Currency 2 4 5 9" xfId="3768" xr:uid="{00000000-0005-0000-0000-0000B80E0000}"/>
    <cellStyle name="Currency 2 4 5 9 2" xfId="3769" xr:uid="{00000000-0005-0000-0000-0000B90E0000}"/>
    <cellStyle name="Currency 2 4 5 9 2 2" xfId="3770" xr:uid="{00000000-0005-0000-0000-0000BA0E0000}"/>
    <cellStyle name="Currency 2 4 5 9 3" xfId="3771" xr:uid="{00000000-0005-0000-0000-0000BB0E0000}"/>
    <cellStyle name="Currency 2 4 6" xfId="3772" xr:uid="{00000000-0005-0000-0000-0000BC0E0000}"/>
    <cellStyle name="Currency 2 4 6 2" xfId="3773" xr:uid="{00000000-0005-0000-0000-0000BD0E0000}"/>
    <cellStyle name="Currency 2 4 6 2 2" xfId="3774" xr:uid="{00000000-0005-0000-0000-0000BE0E0000}"/>
    <cellStyle name="Currency 2 4 6 2 3" xfId="3775" xr:uid="{00000000-0005-0000-0000-0000BF0E0000}"/>
    <cellStyle name="Currency 2 4 6 2 3 2" xfId="3776" xr:uid="{00000000-0005-0000-0000-0000C00E0000}"/>
    <cellStyle name="Currency 2 4 6 2 3 3" xfId="3777" xr:uid="{00000000-0005-0000-0000-0000C10E0000}"/>
    <cellStyle name="Currency 2 4 6 2 4" xfId="3778" xr:uid="{00000000-0005-0000-0000-0000C20E0000}"/>
    <cellStyle name="Currency 2 4 6 2 4 2" xfId="3779" xr:uid="{00000000-0005-0000-0000-0000C30E0000}"/>
    <cellStyle name="Currency 2 4 6 2 4 2 2" xfId="3780" xr:uid="{00000000-0005-0000-0000-0000C40E0000}"/>
    <cellStyle name="Currency 2 4 6 2 4 3" xfId="3781" xr:uid="{00000000-0005-0000-0000-0000C50E0000}"/>
    <cellStyle name="Currency 2 4 6 2 5" xfId="3782" xr:uid="{00000000-0005-0000-0000-0000C60E0000}"/>
    <cellStyle name="Currency 2 4 6 2 5 2" xfId="3783" xr:uid="{00000000-0005-0000-0000-0000C70E0000}"/>
    <cellStyle name="Currency 2 4 6 2 5 2 2" xfId="3784" xr:uid="{00000000-0005-0000-0000-0000C80E0000}"/>
    <cellStyle name="Currency 2 4 6 2 5 3" xfId="3785" xr:uid="{00000000-0005-0000-0000-0000C90E0000}"/>
    <cellStyle name="Currency 2 4 6 2 6" xfId="3786" xr:uid="{00000000-0005-0000-0000-0000CA0E0000}"/>
    <cellStyle name="Currency 2 4 6 2 6 2" xfId="3787" xr:uid="{00000000-0005-0000-0000-0000CB0E0000}"/>
    <cellStyle name="Currency 2 4 6 2 6 2 2" xfId="3788" xr:uid="{00000000-0005-0000-0000-0000CC0E0000}"/>
    <cellStyle name="Currency 2 4 6 2 6 3" xfId="3789" xr:uid="{00000000-0005-0000-0000-0000CD0E0000}"/>
    <cellStyle name="Currency 2 4 6 2 7" xfId="3790" xr:uid="{00000000-0005-0000-0000-0000CE0E0000}"/>
    <cellStyle name="Currency 2 4 6 2 7 2" xfId="3791" xr:uid="{00000000-0005-0000-0000-0000CF0E0000}"/>
    <cellStyle name="Currency 2 4 6 2 8" xfId="3792" xr:uid="{00000000-0005-0000-0000-0000D00E0000}"/>
    <cellStyle name="Currency 2 4 6 2 8 2" xfId="3793" xr:uid="{00000000-0005-0000-0000-0000D10E0000}"/>
    <cellStyle name="Currency 2 4 6 2 9" xfId="3794" xr:uid="{00000000-0005-0000-0000-0000D20E0000}"/>
    <cellStyle name="Currency 2 4 6 3" xfId="3795" xr:uid="{00000000-0005-0000-0000-0000D30E0000}"/>
    <cellStyle name="Currency 2 4 6 3 2" xfId="3796" xr:uid="{00000000-0005-0000-0000-0000D40E0000}"/>
    <cellStyle name="Currency 2 4 6 3 3" xfId="3797" xr:uid="{00000000-0005-0000-0000-0000D50E0000}"/>
    <cellStyle name="Currency 2 4 6 3 3 2" xfId="3798" xr:uid="{00000000-0005-0000-0000-0000D60E0000}"/>
    <cellStyle name="Currency 2 4 6 3 3 3" xfId="3799" xr:uid="{00000000-0005-0000-0000-0000D70E0000}"/>
    <cellStyle name="Currency 2 4 6 3 4" xfId="3800" xr:uid="{00000000-0005-0000-0000-0000D80E0000}"/>
    <cellStyle name="Currency 2 4 6 3 4 2" xfId="3801" xr:uid="{00000000-0005-0000-0000-0000D90E0000}"/>
    <cellStyle name="Currency 2 4 6 3 4 2 2" xfId="3802" xr:uid="{00000000-0005-0000-0000-0000DA0E0000}"/>
    <cellStyle name="Currency 2 4 6 3 4 3" xfId="3803" xr:uid="{00000000-0005-0000-0000-0000DB0E0000}"/>
    <cellStyle name="Currency 2 4 6 3 5" xfId="3804" xr:uid="{00000000-0005-0000-0000-0000DC0E0000}"/>
    <cellStyle name="Currency 2 4 6 3 5 2" xfId="3805" xr:uid="{00000000-0005-0000-0000-0000DD0E0000}"/>
    <cellStyle name="Currency 2 4 6 3 5 2 2" xfId="3806" xr:uid="{00000000-0005-0000-0000-0000DE0E0000}"/>
    <cellStyle name="Currency 2 4 6 3 5 3" xfId="3807" xr:uid="{00000000-0005-0000-0000-0000DF0E0000}"/>
    <cellStyle name="Currency 2 4 6 3 6" xfId="3808" xr:uid="{00000000-0005-0000-0000-0000E00E0000}"/>
    <cellStyle name="Currency 2 4 6 3 6 2" xfId="3809" xr:uid="{00000000-0005-0000-0000-0000E10E0000}"/>
    <cellStyle name="Currency 2 4 6 3 6 2 2" xfId="3810" xr:uid="{00000000-0005-0000-0000-0000E20E0000}"/>
    <cellStyle name="Currency 2 4 6 3 6 3" xfId="3811" xr:uid="{00000000-0005-0000-0000-0000E30E0000}"/>
    <cellStyle name="Currency 2 4 6 3 7" xfId="3812" xr:uid="{00000000-0005-0000-0000-0000E40E0000}"/>
    <cellStyle name="Currency 2 4 6 3 7 2" xfId="3813" xr:uid="{00000000-0005-0000-0000-0000E50E0000}"/>
    <cellStyle name="Currency 2 4 6 3 8" xfId="3814" xr:uid="{00000000-0005-0000-0000-0000E60E0000}"/>
    <cellStyle name="Currency 2 4 6 3 8 2" xfId="3815" xr:uid="{00000000-0005-0000-0000-0000E70E0000}"/>
    <cellStyle name="Currency 2 4 6 3 9" xfId="3816" xr:uid="{00000000-0005-0000-0000-0000E80E0000}"/>
    <cellStyle name="Currency 2 4 6 4" xfId="3817" xr:uid="{00000000-0005-0000-0000-0000E90E0000}"/>
    <cellStyle name="Currency 2 4 6 4 2" xfId="3818" xr:uid="{00000000-0005-0000-0000-0000EA0E0000}"/>
    <cellStyle name="Currency 2 4 6 4 3" xfId="3819" xr:uid="{00000000-0005-0000-0000-0000EB0E0000}"/>
    <cellStyle name="Currency 2 4 6 4 3 2" xfId="3820" xr:uid="{00000000-0005-0000-0000-0000EC0E0000}"/>
    <cellStyle name="Currency 2 4 6 4 3 2 2" xfId="3821" xr:uid="{00000000-0005-0000-0000-0000ED0E0000}"/>
    <cellStyle name="Currency 2 4 6 4 3 3" xfId="3822" xr:uid="{00000000-0005-0000-0000-0000EE0E0000}"/>
    <cellStyle name="Currency 2 4 6 4 4" xfId="3823" xr:uid="{00000000-0005-0000-0000-0000EF0E0000}"/>
    <cellStyle name="Currency 2 4 6 4 4 2" xfId="3824" xr:uid="{00000000-0005-0000-0000-0000F00E0000}"/>
    <cellStyle name="Currency 2 4 6 4 4 2 2" xfId="3825" xr:uid="{00000000-0005-0000-0000-0000F10E0000}"/>
    <cellStyle name="Currency 2 4 6 4 4 3" xfId="3826" xr:uid="{00000000-0005-0000-0000-0000F20E0000}"/>
    <cellStyle name="Currency 2 4 6 4 5" xfId="3827" xr:uid="{00000000-0005-0000-0000-0000F30E0000}"/>
    <cellStyle name="Currency 2 4 6 4 5 2" xfId="3828" xr:uid="{00000000-0005-0000-0000-0000F40E0000}"/>
    <cellStyle name="Currency 2 4 6 4 5 2 2" xfId="3829" xr:uid="{00000000-0005-0000-0000-0000F50E0000}"/>
    <cellStyle name="Currency 2 4 6 4 5 3" xfId="3830" xr:uid="{00000000-0005-0000-0000-0000F60E0000}"/>
    <cellStyle name="Currency 2 4 6 4 6" xfId="3831" xr:uid="{00000000-0005-0000-0000-0000F70E0000}"/>
    <cellStyle name="Currency 2 4 6 4 6 2" xfId="3832" xr:uid="{00000000-0005-0000-0000-0000F80E0000}"/>
    <cellStyle name="Currency 2 4 6 4 7" xfId="3833" xr:uid="{00000000-0005-0000-0000-0000F90E0000}"/>
    <cellStyle name="Currency 2 4 6 4 7 2" xfId="3834" xr:uid="{00000000-0005-0000-0000-0000FA0E0000}"/>
    <cellStyle name="Currency 2 4 6 4 8" xfId="3835" xr:uid="{00000000-0005-0000-0000-0000FB0E0000}"/>
    <cellStyle name="Currency 2 4 6 4 9" xfId="3836" xr:uid="{00000000-0005-0000-0000-0000FC0E0000}"/>
    <cellStyle name="Currency 2 4 6 5" xfId="3837" xr:uid="{00000000-0005-0000-0000-0000FD0E0000}"/>
    <cellStyle name="Currency 2 4 6 5 2" xfId="3838" xr:uid="{00000000-0005-0000-0000-0000FE0E0000}"/>
    <cellStyle name="Currency 2 4 6 5 3" xfId="3839" xr:uid="{00000000-0005-0000-0000-0000FF0E0000}"/>
    <cellStyle name="Currency 2 4 6 6" xfId="3840" xr:uid="{00000000-0005-0000-0000-0000000F0000}"/>
    <cellStyle name="Currency 2 4 6 6 2" xfId="3841" xr:uid="{00000000-0005-0000-0000-0000010F0000}"/>
    <cellStyle name="Currency 2 4 6 6 2 2" xfId="3842" xr:uid="{00000000-0005-0000-0000-0000020F0000}"/>
    <cellStyle name="Currency 2 4 6 6 2 2 2" xfId="3843" xr:uid="{00000000-0005-0000-0000-0000030F0000}"/>
    <cellStyle name="Currency 2 4 6 6 2 3" xfId="3844" xr:uid="{00000000-0005-0000-0000-0000040F0000}"/>
    <cellStyle name="Currency 2 4 6 6 3" xfId="3845" xr:uid="{00000000-0005-0000-0000-0000050F0000}"/>
    <cellStyle name="Currency 2 4 6 6 3 2" xfId="3846" xr:uid="{00000000-0005-0000-0000-0000060F0000}"/>
    <cellStyle name="Currency 2 4 6 6 3 2 2" xfId="3847" xr:uid="{00000000-0005-0000-0000-0000070F0000}"/>
    <cellStyle name="Currency 2 4 6 6 3 3" xfId="3848" xr:uid="{00000000-0005-0000-0000-0000080F0000}"/>
    <cellStyle name="Currency 2 4 6 6 4" xfId="3849" xr:uid="{00000000-0005-0000-0000-0000090F0000}"/>
    <cellStyle name="Currency 2 4 6 6 4 2" xfId="3850" xr:uid="{00000000-0005-0000-0000-00000A0F0000}"/>
    <cellStyle name="Currency 2 4 6 6 4 2 2" xfId="3851" xr:uid="{00000000-0005-0000-0000-00000B0F0000}"/>
    <cellStyle name="Currency 2 4 6 6 4 3" xfId="3852" xr:uid="{00000000-0005-0000-0000-00000C0F0000}"/>
    <cellStyle name="Currency 2 4 6 6 5" xfId="3853" xr:uid="{00000000-0005-0000-0000-00000D0F0000}"/>
    <cellStyle name="Currency 2 4 6 6 5 2" xfId="3854" xr:uid="{00000000-0005-0000-0000-00000E0F0000}"/>
    <cellStyle name="Currency 2 4 6 6 6" xfId="3855" xr:uid="{00000000-0005-0000-0000-00000F0F0000}"/>
    <cellStyle name="Currency 2 4 6 6 6 2" xfId="3856" xr:uid="{00000000-0005-0000-0000-0000100F0000}"/>
    <cellStyle name="Currency 2 4 6 6 7" xfId="3857" xr:uid="{00000000-0005-0000-0000-0000110F0000}"/>
    <cellStyle name="Currency 2 4 6 7" xfId="3858" xr:uid="{00000000-0005-0000-0000-0000120F0000}"/>
    <cellStyle name="Currency 2 4 6 7 2" xfId="3859" xr:uid="{00000000-0005-0000-0000-0000130F0000}"/>
    <cellStyle name="Currency 2 4 6 7 2 2" xfId="3860" xr:uid="{00000000-0005-0000-0000-0000140F0000}"/>
    <cellStyle name="Currency 2 4 6 7 3" xfId="3861" xr:uid="{00000000-0005-0000-0000-0000150F0000}"/>
    <cellStyle name="Currency 2 4 6 8" xfId="3862" xr:uid="{00000000-0005-0000-0000-0000160F0000}"/>
    <cellStyle name="Currency 2 4 6 8 2" xfId="3863" xr:uid="{00000000-0005-0000-0000-0000170F0000}"/>
    <cellStyle name="Currency 2 4 6 8 2 2" xfId="3864" xr:uid="{00000000-0005-0000-0000-0000180F0000}"/>
    <cellStyle name="Currency 2 4 6 8 3" xfId="3865" xr:uid="{00000000-0005-0000-0000-0000190F0000}"/>
    <cellStyle name="Currency 2 4 7" xfId="3866" xr:uid="{00000000-0005-0000-0000-00001A0F0000}"/>
    <cellStyle name="Currency 2 4 7 10" xfId="3867" xr:uid="{00000000-0005-0000-0000-00001B0F0000}"/>
    <cellStyle name="Currency 2 4 7 2" xfId="3868" xr:uid="{00000000-0005-0000-0000-00001C0F0000}"/>
    <cellStyle name="Currency 2 4 7 2 2" xfId="3869" xr:uid="{00000000-0005-0000-0000-00001D0F0000}"/>
    <cellStyle name="Currency 2 4 7 2 3" xfId="3870" xr:uid="{00000000-0005-0000-0000-00001E0F0000}"/>
    <cellStyle name="Currency 2 4 7 2 3 2" xfId="3871" xr:uid="{00000000-0005-0000-0000-00001F0F0000}"/>
    <cellStyle name="Currency 2 4 7 2 3 3" xfId="3872" xr:uid="{00000000-0005-0000-0000-0000200F0000}"/>
    <cellStyle name="Currency 2 4 7 2 4" xfId="3873" xr:uid="{00000000-0005-0000-0000-0000210F0000}"/>
    <cellStyle name="Currency 2 4 7 2 4 2" xfId="3874" xr:uid="{00000000-0005-0000-0000-0000220F0000}"/>
    <cellStyle name="Currency 2 4 7 2 4 2 2" xfId="3875" xr:uid="{00000000-0005-0000-0000-0000230F0000}"/>
    <cellStyle name="Currency 2 4 7 2 4 3" xfId="3876" xr:uid="{00000000-0005-0000-0000-0000240F0000}"/>
    <cellStyle name="Currency 2 4 7 2 5" xfId="3877" xr:uid="{00000000-0005-0000-0000-0000250F0000}"/>
    <cellStyle name="Currency 2 4 7 2 5 2" xfId="3878" xr:uid="{00000000-0005-0000-0000-0000260F0000}"/>
    <cellStyle name="Currency 2 4 7 2 5 2 2" xfId="3879" xr:uid="{00000000-0005-0000-0000-0000270F0000}"/>
    <cellStyle name="Currency 2 4 7 2 5 3" xfId="3880" xr:uid="{00000000-0005-0000-0000-0000280F0000}"/>
    <cellStyle name="Currency 2 4 7 2 6" xfId="3881" xr:uid="{00000000-0005-0000-0000-0000290F0000}"/>
    <cellStyle name="Currency 2 4 7 2 6 2" xfId="3882" xr:uid="{00000000-0005-0000-0000-00002A0F0000}"/>
    <cellStyle name="Currency 2 4 7 2 6 2 2" xfId="3883" xr:uid="{00000000-0005-0000-0000-00002B0F0000}"/>
    <cellStyle name="Currency 2 4 7 2 6 3" xfId="3884" xr:uid="{00000000-0005-0000-0000-00002C0F0000}"/>
    <cellStyle name="Currency 2 4 7 2 7" xfId="3885" xr:uid="{00000000-0005-0000-0000-00002D0F0000}"/>
    <cellStyle name="Currency 2 4 7 2 7 2" xfId="3886" xr:uid="{00000000-0005-0000-0000-00002E0F0000}"/>
    <cellStyle name="Currency 2 4 7 2 8" xfId="3887" xr:uid="{00000000-0005-0000-0000-00002F0F0000}"/>
    <cellStyle name="Currency 2 4 7 2 8 2" xfId="3888" xr:uid="{00000000-0005-0000-0000-0000300F0000}"/>
    <cellStyle name="Currency 2 4 7 2 9" xfId="3889" xr:uid="{00000000-0005-0000-0000-0000310F0000}"/>
    <cellStyle name="Currency 2 4 7 3" xfId="3890" xr:uid="{00000000-0005-0000-0000-0000320F0000}"/>
    <cellStyle name="Currency 2 4 7 4" xfId="3891" xr:uid="{00000000-0005-0000-0000-0000330F0000}"/>
    <cellStyle name="Currency 2 4 7 4 2" xfId="3892" xr:uid="{00000000-0005-0000-0000-0000340F0000}"/>
    <cellStyle name="Currency 2 4 7 4 3" xfId="3893" xr:uid="{00000000-0005-0000-0000-0000350F0000}"/>
    <cellStyle name="Currency 2 4 7 5" xfId="3894" xr:uid="{00000000-0005-0000-0000-0000360F0000}"/>
    <cellStyle name="Currency 2 4 7 5 2" xfId="3895" xr:uid="{00000000-0005-0000-0000-0000370F0000}"/>
    <cellStyle name="Currency 2 4 7 5 2 2" xfId="3896" xr:uid="{00000000-0005-0000-0000-0000380F0000}"/>
    <cellStyle name="Currency 2 4 7 5 3" xfId="3897" xr:uid="{00000000-0005-0000-0000-0000390F0000}"/>
    <cellStyle name="Currency 2 4 7 6" xfId="3898" xr:uid="{00000000-0005-0000-0000-00003A0F0000}"/>
    <cellStyle name="Currency 2 4 7 6 2" xfId="3899" xr:uid="{00000000-0005-0000-0000-00003B0F0000}"/>
    <cellStyle name="Currency 2 4 7 6 2 2" xfId="3900" xr:uid="{00000000-0005-0000-0000-00003C0F0000}"/>
    <cellStyle name="Currency 2 4 7 6 3" xfId="3901" xr:uid="{00000000-0005-0000-0000-00003D0F0000}"/>
    <cellStyle name="Currency 2 4 7 7" xfId="3902" xr:uid="{00000000-0005-0000-0000-00003E0F0000}"/>
    <cellStyle name="Currency 2 4 7 7 2" xfId="3903" xr:uid="{00000000-0005-0000-0000-00003F0F0000}"/>
    <cellStyle name="Currency 2 4 7 7 2 2" xfId="3904" xr:uid="{00000000-0005-0000-0000-0000400F0000}"/>
    <cellStyle name="Currency 2 4 7 7 3" xfId="3905" xr:uid="{00000000-0005-0000-0000-0000410F0000}"/>
    <cellStyle name="Currency 2 4 7 8" xfId="3906" xr:uid="{00000000-0005-0000-0000-0000420F0000}"/>
    <cellStyle name="Currency 2 4 7 8 2" xfId="3907" xr:uid="{00000000-0005-0000-0000-0000430F0000}"/>
    <cellStyle name="Currency 2 4 7 9" xfId="3908" xr:uid="{00000000-0005-0000-0000-0000440F0000}"/>
    <cellStyle name="Currency 2 4 7 9 2" xfId="3909" xr:uid="{00000000-0005-0000-0000-0000450F0000}"/>
    <cellStyle name="Currency 2 4 8" xfId="3910" xr:uid="{00000000-0005-0000-0000-0000460F0000}"/>
    <cellStyle name="Currency 2 4 8 2" xfId="3911" xr:uid="{00000000-0005-0000-0000-0000470F0000}"/>
    <cellStyle name="Currency 2 4 8 2 10" xfId="3912" xr:uid="{00000000-0005-0000-0000-0000480F0000}"/>
    <cellStyle name="Currency 2 4 8 2 2" xfId="3913" xr:uid="{00000000-0005-0000-0000-0000490F0000}"/>
    <cellStyle name="Currency 2 4 8 2 3" xfId="3914" xr:uid="{00000000-0005-0000-0000-00004A0F0000}"/>
    <cellStyle name="Currency 2 4 8 2 4" xfId="3915" xr:uid="{00000000-0005-0000-0000-00004B0F0000}"/>
    <cellStyle name="Currency 2 4 8 2 4 2" xfId="3916" xr:uid="{00000000-0005-0000-0000-00004C0F0000}"/>
    <cellStyle name="Currency 2 4 8 2 4 2 2" xfId="3917" xr:uid="{00000000-0005-0000-0000-00004D0F0000}"/>
    <cellStyle name="Currency 2 4 8 2 4 3" xfId="3918" xr:uid="{00000000-0005-0000-0000-00004E0F0000}"/>
    <cellStyle name="Currency 2 4 8 2 5" xfId="3919" xr:uid="{00000000-0005-0000-0000-00004F0F0000}"/>
    <cellStyle name="Currency 2 4 8 2 5 2" xfId="3920" xr:uid="{00000000-0005-0000-0000-0000500F0000}"/>
    <cellStyle name="Currency 2 4 8 2 5 2 2" xfId="3921" xr:uid="{00000000-0005-0000-0000-0000510F0000}"/>
    <cellStyle name="Currency 2 4 8 2 5 3" xfId="3922" xr:uid="{00000000-0005-0000-0000-0000520F0000}"/>
    <cellStyle name="Currency 2 4 8 2 6" xfId="3923" xr:uid="{00000000-0005-0000-0000-0000530F0000}"/>
    <cellStyle name="Currency 2 4 8 2 6 2" xfId="3924" xr:uid="{00000000-0005-0000-0000-0000540F0000}"/>
    <cellStyle name="Currency 2 4 8 2 6 2 2" xfId="3925" xr:uid="{00000000-0005-0000-0000-0000550F0000}"/>
    <cellStyle name="Currency 2 4 8 2 6 3" xfId="3926" xr:uid="{00000000-0005-0000-0000-0000560F0000}"/>
    <cellStyle name="Currency 2 4 8 2 7" xfId="3927" xr:uid="{00000000-0005-0000-0000-0000570F0000}"/>
    <cellStyle name="Currency 2 4 8 2 7 2" xfId="3928" xr:uid="{00000000-0005-0000-0000-0000580F0000}"/>
    <cellStyle name="Currency 2 4 8 2 8" xfId="3929" xr:uid="{00000000-0005-0000-0000-0000590F0000}"/>
    <cellStyle name="Currency 2 4 8 2 8 2" xfId="3930" xr:uid="{00000000-0005-0000-0000-00005A0F0000}"/>
    <cellStyle name="Currency 2 4 8 2 9" xfId="3931" xr:uid="{00000000-0005-0000-0000-00005B0F0000}"/>
    <cellStyle name="Currency 2 4 8 3" xfId="3932" xr:uid="{00000000-0005-0000-0000-00005C0F0000}"/>
    <cellStyle name="Currency 2 4 8 4" xfId="3933" xr:uid="{00000000-0005-0000-0000-00005D0F0000}"/>
    <cellStyle name="Currency 2 4 8 4 2" xfId="3934" xr:uid="{00000000-0005-0000-0000-00005E0F0000}"/>
    <cellStyle name="Currency 2 4 8 4 2 2" xfId="3935" xr:uid="{00000000-0005-0000-0000-00005F0F0000}"/>
    <cellStyle name="Currency 2 4 8 4 3" xfId="3936" xr:uid="{00000000-0005-0000-0000-0000600F0000}"/>
    <cellStyle name="Currency 2 4 8 5" xfId="3937" xr:uid="{00000000-0005-0000-0000-0000610F0000}"/>
    <cellStyle name="Currency 2 4 8 5 2" xfId="3938" xr:uid="{00000000-0005-0000-0000-0000620F0000}"/>
    <cellStyle name="Currency 2 4 8 5 2 2" xfId="3939" xr:uid="{00000000-0005-0000-0000-0000630F0000}"/>
    <cellStyle name="Currency 2 4 8 5 3" xfId="3940" xr:uid="{00000000-0005-0000-0000-0000640F0000}"/>
    <cellStyle name="Currency 2 4 9" xfId="3941" xr:uid="{00000000-0005-0000-0000-0000650F0000}"/>
    <cellStyle name="Currency 2 4 9 2" xfId="3942" xr:uid="{00000000-0005-0000-0000-0000660F0000}"/>
    <cellStyle name="Currency 2 4 9 3" xfId="3943" xr:uid="{00000000-0005-0000-0000-0000670F0000}"/>
    <cellStyle name="Currency 2 4 9 3 2" xfId="3944" xr:uid="{00000000-0005-0000-0000-0000680F0000}"/>
    <cellStyle name="Currency 2 4 9 3 3" xfId="3945" xr:uid="{00000000-0005-0000-0000-0000690F0000}"/>
    <cellStyle name="Currency 2 4 9 4" xfId="3946" xr:uid="{00000000-0005-0000-0000-00006A0F0000}"/>
    <cellStyle name="Currency 2 4 9 4 2" xfId="3947" xr:uid="{00000000-0005-0000-0000-00006B0F0000}"/>
    <cellStyle name="Currency 2 4 9 4 2 2" xfId="3948" xr:uid="{00000000-0005-0000-0000-00006C0F0000}"/>
    <cellStyle name="Currency 2 4 9 4 3" xfId="3949" xr:uid="{00000000-0005-0000-0000-00006D0F0000}"/>
    <cellStyle name="Currency 2 4 9 5" xfId="3950" xr:uid="{00000000-0005-0000-0000-00006E0F0000}"/>
    <cellStyle name="Currency 2 4 9 5 2" xfId="3951" xr:uid="{00000000-0005-0000-0000-00006F0F0000}"/>
    <cellStyle name="Currency 2 4 9 5 2 2" xfId="3952" xr:uid="{00000000-0005-0000-0000-0000700F0000}"/>
    <cellStyle name="Currency 2 4 9 5 3" xfId="3953" xr:uid="{00000000-0005-0000-0000-0000710F0000}"/>
    <cellStyle name="Currency 2 4 9 6" xfId="3954" xr:uid="{00000000-0005-0000-0000-0000720F0000}"/>
    <cellStyle name="Currency 2 4 9 6 2" xfId="3955" xr:uid="{00000000-0005-0000-0000-0000730F0000}"/>
    <cellStyle name="Currency 2 4 9 6 2 2" xfId="3956" xr:uid="{00000000-0005-0000-0000-0000740F0000}"/>
    <cellStyle name="Currency 2 4 9 6 3" xfId="3957" xr:uid="{00000000-0005-0000-0000-0000750F0000}"/>
    <cellStyle name="Currency 2 4 9 7" xfId="3958" xr:uid="{00000000-0005-0000-0000-0000760F0000}"/>
    <cellStyle name="Currency 2 4 9 7 2" xfId="3959" xr:uid="{00000000-0005-0000-0000-0000770F0000}"/>
    <cellStyle name="Currency 2 4 9 8" xfId="3960" xr:uid="{00000000-0005-0000-0000-0000780F0000}"/>
    <cellStyle name="Currency 2 4 9 8 2" xfId="3961" xr:uid="{00000000-0005-0000-0000-0000790F0000}"/>
    <cellStyle name="Currency 2 4 9 9" xfId="3962" xr:uid="{00000000-0005-0000-0000-00007A0F0000}"/>
    <cellStyle name="Currency 2 5" xfId="3963" xr:uid="{00000000-0005-0000-0000-00007B0F0000}"/>
    <cellStyle name="Currency 2 5 10" xfId="3964" xr:uid="{00000000-0005-0000-0000-00007C0F0000}"/>
    <cellStyle name="Currency 2 5 10 2" xfId="3965" xr:uid="{00000000-0005-0000-0000-00007D0F0000}"/>
    <cellStyle name="Currency 2 5 10 3" xfId="3966" xr:uid="{00000000-0005-0000-0000-00007E0F0000}"/>
    <cellStyle name="Currency 2 5 11" xfId="3967" xr:uid="{00000000-0005-0000-0000-00007F0F0000}"/>
    <cellStyle name="Currency 2 5 12" xfId="3968" xr:uid="{00000000-0005-0000-0000-0000800F0000}"/>
    <cellStyle name="Currency 2 5 12 2" xfId="3969" xr:uid="{00000000-0005-0000-0000-0000810F0000}"/>
    <cellStyle name="Currency 2 5 12 2 2" xfId="3970" xr:uid="{00000000-0005-0000-0000-0000820F0000}"/>
    <cellStyle name="Currency 2 5 12 3" xfId="3971" xr:uid="{00000000-0005-0000-0000-0000830F0000}"/>
    <cellStyle name="Currency 2 5 12 4" xfId="3972" xr:uid="{00000000-0005-0000-0000-0000840F0000}"/>
    <cellStyle name="Currency 2 5 13" xfId="3973" xr:uid="{00000000-0005-0000-0000-0000850F0000}"/>
    <cellStyle name="Currency 2 5 13 2" xfId="3974" xr:uid="{00000000-0005-0000-0000-0000860F0000}"/>
    <cellStyle name="Currency 2 5 13 2 2" xfId="3975" xr:uid="{00000000-0005-0000-0000-0000870F0000}"/>
    <cellStyle name="Currency 2 5 13 3" xfId="3976" xr:uid="{00000000-0005-0000-0000-0000880F0000}"/>
    <cellStyle name="Currency 2 5 14" xfId="3977" xr:uid="{00000000-0005-0000-0000-0000890F0000}"/>
    <cellStyle name="Currency 2 5 14 2" xfId="3978" xr:uid="{00000000-0005-0000-0000-00008A0F0000}"/>
    <cellStyle name="Currency 2 5 14 2 2" xfId="3979" xr:uid="{00000000-0005-0000-0000-00008B0F0000}"/>
    <cellStyle name="Currency 2 5 14 3" xfId="3980" xr:uid="{00000000-0005-0000-0000-00008C0F0000}"/>
    <cellStyle name="Currency 2 5 15" xfId="3981" xr:uid="{00000000-0005-0000-0000-00008D0F0000}"/>
    <cellStyle name="Currency 2 5 15 2" xfId="3982" xr:uid="{00000000-0005-0000-0000-00008E0F0000}"/>
    <cellStyle name="Currency 2 5 16" xfId="3983" xr:uid="{00000000-0005-0000-0000-00008F0F0000}"/>
    <cellStyle name="Currency 2 5 16 2" xfId="3984" xr:uid="{00000000-0005-0000-0000-0000900F0000}"/>
    <cellStyle name="Currency 2 5 17" xfId="3985" xr:uid="{00000000-0005-0000-0000-0000910F0000}"/>
    <cellStyle name="Currency 2 5 18" xfId="3986" xr:uid="{00000000-0005-0000-0000-0000920F0000}"/>
    <cellStyle name="Currency 2 5 19" xfId="3987" xr:uid="{00000000-0005-0000-0000-0000930F0000}"/>
    <cellStyle name="Currency 2 5 2" xfId="3988" xr:uid="{00000000-0005-0000-0000-0000940F0000}"/>
    <cellStyle name="Currency 2 5 2 10" xfId="3989" xr:uid="{00000000-0005-0000-0000-0000950F0000}"/>
    <cellStyle name="Currency 2 5 2 10 2" xfId="3990" xr:uid="{00000000-0005-0000-0000-0000960F0000}"/>
    <cellStyle name="Currency 2 5 2 10 2 2" xfId="3991" xr:uid="{00000000-0005-0000-0000-0000970F0000}"/>
    <cellStyle name="Currency 2 5 2 10 3" xfId="3992" xr:uid="{00000000-0005-0000-0000-0000980F0000}"/>
    <cellStyle name="Currency 2 5 2 10 4" xfId="3993" xr:uid="{00000000-0005-0000-0000-0000990F0000}"/>
    <cellStyle name="Currency 2 5 2 11" xfId="3994" xr:uid="{00000000-0005-0000-0000-00009A0F0000}"/>
    <cellStyle name="Currency 2 5 2 11 2" xfId="3995" xr:uid="{00000000-0005-0000-0000-00009B0F0000}"/>
    <cellStyle name="Currency 2 5 2 11 2 2" xfId="3996" xr:uid="{00000000-0005-0000-0000-00009C0F0000}"/>
    <cellStyle name="Currency 2 5 2 11 3" xfId="3997" xr:uid="{00000000-0005-0000-0000-00009D0F0000}"/>
    <cellStyle name="Currency 2 5 2 12" xfId="3998" xr:uid="{00000000-0005-0000-0000-00009E0F0000}"/>
    <cellStyle name="Currency 2 5 2 12 2" xfId="3999" xr:uid="{00000000-0005-0000-0000-00009F0F0000}"/>
    <cellStyle name="Currency 2 5 2 12 2 2" xfId="4000" xr:uid="{00000000-0005-0000-0000-0000A00F0000}"/>
    <cellStyle name="Currency 2 5 2 12 3" xfId="4001" xr:uid="{00000000-0005-0000-0000-0000A10F0000}"/>
    <cellStyle name="Currency 2 5 2 13" xfId="4002" xr:uid="{00000000-0005-0000-0000-0000A20F0000}"/>
    <cellStyle name="Currency 2 5 2 13 2" xfId="4003" xr:uid="{00000000-0005-0000-0000-0000A30F0000}"/>
    <cellStyle name="Currency 2 5 2 14" xfId="4004" xr:uid="{00000000-0005-0000-0000-0000A40F0000}"/>
    <cellStyle name="Currency 2 5 2 14 2" xfId="4005" xr:uid="{00000000-0005-0000-0000-0000A50F0000}"/>
    <cellStyle name="Currency 2 5 2 15" xfId="4006" xr:uid="{00000000-0005-0000-0000-0000A60F0000}"/>
    <cellStyle name="Currency 2 5 2 16" xfId="4007" xr:uid="{00000000-0005-0000-0000-0000A70F0000}"/>
    <cellStyle name="Currency 2 5 2 17" xfId="4008" xr:uid="{00000000-0005-0000-0000-0000A80F0000}"/>
    <cellStyle name="Currency 2 5 2 2" xfId="4009" xr:uid="{00000000-0005-0000-0000-0000A90F0000}"/>
    <cellStyle name="Currency 2 5 2 2 10" xfId="4010" xr:uid="{00000000-0005-0000-0000-0000AA0F0000}"/>
    <cellStyle name="Currency 2 5 2 2 10 2" xfId="4011" xr:uid="{00000000-0005-0000-0000-0000AB0F0000}"/>
    <cellStyle name="Currency 2 5 2 2 10 2 2" xfId="4012" xr:uid="{00000000-0005-0000-0000-0000AC0F0000}"/>
    <cellStyle name="Currency 2 5 2 2 10 3" xfId="4013" xr:uid="{00000000-0005-0000-0000-0000AD0F0000}"/>
    <cellStyle name="Currency 2 5 2 2 11" xfId="4014" xr:uid="{00000000-0005-0000-0000-0000AE0F0000}"/>
    <cellStyle name="Currency 2 5 2 2 11 2" xfId="4015" xr:uid="{00000000-0005-0000-0000-0000AF0F0000}"/>
    <cellStyle name="Currency 2 5 2 2 12" xfId="4016" xr:uid="{00000000-0005-0000-0000-0000B00F0000}"/>
    <cellStyle name="Currency 2 5 2 2 12 2" xfId="4017" xr:uid="{00000000-0005-0000-0000-0000B10F0000}"/>
    <cellStyle name="Currency 2 5 2 2 13" xfId="4018" xr:uid="{00000000-0005-0000-0000-0000B20F0000}"/>
    <cellStyle name="Currency 2 5 2 2 14" xfId="4019" xr:uid="{00000000-0005-0000-0000-0000B30F0000}"/>
    <cellStyle name="Currency 2 5 2 2 15" xfId="4020" xr:uid="{00000000-0005-0000-0000-0000B40F0000}"/>
    <cellStyle name="Currency 2 5 2 2 2" xfId="4021" xr:uid="{00000000-0005-0000-0000-0000B50F0000}"/>
    <cellStyle name="Currency 2 5 2 2 2 2" xfId="4022" xr:uid="{00000000-0005-0000-0000-0000B60F0000}"/>
    <cellStyle name="Currency 2 5 2 2 2 2 2" xfId="4023" xr:uid="{00000000-0005-0000-0000-0000B70F0000}"/>
    <cellStyle name="Currency 2 5 2 2 2 2 3" xfId="4024" xr:uid="{00000000-0005-0000-0000-0000B80F0000}"/>
    <cellStyle name="Currency 2 5 2 2 2 2 3 2" xfId="4025" xr:uid="{00000000-0005-0000-0000-0000B90F0000}"/>
    <cellStyle name="Currency 2 5 2 2 2 2 3 3" xfId="4026" xr:uid="{00000000-0005-0000-0000-0000BA0F0000}"/>
    <cellStyle name="Currency 2 5 2 2 2 2 4" xfId="4027" xr:uid="{00000000-0005-0000-0000-0000BB0F0000}"/>
    <cellStyle name="Currency 2 5 2 2 2 2 4 2" xfId="4028" xr:uid="{00000000-0005-0000-0000-0000BC0F0000}"/>
    <cellStyle name="Currency 2 5 2 2 2 2 4 2 2" xfId="4029" xr:uid="{00000000-0005-0000-0000-0000BD0F0000}"/>
    <cellStyle name="Currency 2 5 2 2 2 2 4 3" xfId="4030" xr:uid="{00000000-0005-0000-0000-0000BE0F0000}"/>
    <cellStyle name="Currency 2 5 2 2 2 2 5" xfId="4031" xr:uid="{00000000-0005-0000-0000-0000BF0F0000}"/>
    <cellStyle name="Currency 2 5 2 2 2 2 5 2" xfId="4032" xr:uid="{00000000-0005-0000-0000-0000C00F0000}"/>
    <cellStyle name="Currency 2 5 2 2 2 2 5 2 2" xfId="4033" xr:uid="{00000000-0005-0000-0000-0000C10F0000}"/>
    <cellStyle name="Currency 2 5 2 2 2 2 5 3" xfId="4034" xr:uid="{00000000-0005-0000-0000-0000C20F0000}"/>
    <cellStyle name="Currency 2 5 2 2 2 2 6" xfId="4035" xr:uid="{00000000-0005-0000-0000-0000C30F0000}"/>
    <cellStyle name="Currency 2 5 2 2 2 2 6 2" xfId="4036" xr:uid="{00000000-0005-0000-0000-0000C40F0000}"/>
    <cellStyle name="Currency 2 5 2 2 2 2 6 2 2" xfId="4037" xr:uid="{00000000-0005-0000-0000-0000C50F0000}"/>
    <cellStyle name="Currency 2 5 2 2 2 2 6 3" xfId="4038" xr:uid="{00000000-0005-0000-0000-0000C60F0000}"/>
    <cellStyle name="Currency 2 5 2 2 2 2 7" xfId="4039" xr:uid="{00000000-0005-0000-0000-0000C70F0000}"/>
    <cellStyle name="Currency 2 5 2 2 2 2 7 2" xfId="4040" xr:uid="{00000000-0005-0000-0000-0000C80F0000}"/>
    <cellStyle name="Currency 2 5 2 2 2 2 8" xfId="4041" xr:uid="{00000000-0005-0000-0000-0000C90F0000}"/>
    <cellStyle name="Currency 2 5 2 2 2 2 8 2" xfId="4042" xr:uid="{00000000-0005-0000-0000-0000CA0F0000}"/>
    <cellStyle name="Currency 2 5 2 2 2 2 9" xfId="4043" xr:uid="{00000000-0005-0000-0000-0000CB0F0000}"/>
    <cellStyle name="Currency 2 5 2 2 2 3" xfId="4044" xr:uid="{00000000-0005-0000-0000-0000CC0F0000}"/>
    <cellStyle name="Currency 2 5 2 2 2 3 2" xfId="4045" xr:uid="{00000000-0005-0000-0000-0000CD0F0000}"/>
    <cellStyle name="Currency 2 5 2 2 2 3 3" xfId="4046" xr:uid="{00000000-0005-0000-0000-0000CE0F0000}"/>
    <cellStyle name="Currency 2 5 2 2 2 3 3 2" xfId="4047" xr:uid="{00000000-0005-0000-0000-0000CF0F0000}"/>
    <cellStyle name="Currency 2 5 2 2 2 3 3 3" xfId="4048" xr:uid="{00000000-0005-0000-0000-0000D00F0000}"/>
    <cellStyle name="Currency 2 5 2 2 2 3 4" xfId="4049" xr:uid="{00000000-0005-0000-0000-0000D10F0000}"/>
    <cellStyle name="Currency 2 5 2 2 2 3 4 2" xfId="4050" xr:uid="{00000000-0005-0000-0000-0000D20F0000}"/>
    <cellStyle name="Currency 2 5 2 2 2 3 4 2 2" xfId="4051" xr:uid="{00000000-0005-0000-0000-0000D30F0000}"/>
    <cellStyle name="Currency 2 5 2 2 2 3 4 3" xfId="4052" xr:uid="{00000000-0005-0000-0000-0000D40F0000}"/>
    <cellStyle name="Currency 2 5 2 2 2 3 5" xfId="4053" xr:uid="{00000000-0005-0000-0000-0000D50F0000}"/>
    <cellStyle name="Currency 2 5 2 2 2 3 5 2" xfId="4054" xr:uid="{00000000-0005-0000-0000-0000D60F0000}"/>
    <cellStyle name="Currency 2 5 2 2 2 3 5 2 2" xfId="4055" xr:uid="{00000000-0005-0000-0000-0000D70F0000}"/>
    <cellStyle name="Currency 2 5 2 2 2 3 5 3" xfId="4056" xr:uid="{00000000-0005-0000-0000-0000D80F0000}"/>
    <cellStyle name="Currency 2 5 2 2 2 3 6" xfId="4057" xr:uid="{00000000-0005-0000-0000-0000D90F0000}"/>
    <cellStyle name="Currency 2 5 2 2 2 3 6 2" xfId="4058" xr:uid="{00000000-0005-0000-0000-0000DA0F0000}"/>
    <cellStyle name="Currency 2 5 2 2 2 3 6 2 2" xfId="4059" xr:uid="{00000000-0005-0000-0000-0000DB0F0000}"/>
    <cellStyle name="Currency 2 5 2 2 2 3 6 3" xfId="4060" xr:uid="{00000000-0005-0000-0000-0000DC0F0000}"/>
    <cellStyle name="Currency 2 5 2 2 2 3 7" xfId="4061" xr:uid="{00000000-0005-0000-0000-0000DD0F0000}"/>
    <cellStyle name="Currency 2 5 2 2 2 3 7 2" xfId="4062" xr:uid="{00000000-0005-0000-0000-0000DE0F0000}"/>
    <cellStyle name="Currency 2 5 2 2 2 3 8" xfId="4063" xr:uid="{00000000-0005-0000-0000-0000DF0F0000}"/>
    <cellStyle name="Currency 2 5 2 2 2 3 8 2" xfId="4064" xr:uid="{00000000-0005-0000-0000-0000E00F0000}"/>
    <cellStyle name="Currency 2 5 2 2 2 3 9" xfId="4065" xr:uid="{00000000-0005-0000-0000-0000E10F0000}"/>
    <cellStyle name="Currency 2 5 2 2 2 4" xfId="4066" xr:uid="{00000000-0005-0000-0000-0000E20F0000}"/>
    <cellStyle name="Currency 2 5 2 2 2 4 2" xfId="4067" xr:uid="{00000000-0005-0000-0000-0000E30F0000}"/>
    <cellStyle name="Currency 2 5 2 2 2 4 3" xfId="4068" xr:uid="{00000000-0005-0000-0000-0000E40F0000}"/>
    <cellStyle name="Currency 2 5 2 2 2 4 3 2" xfId="4069" xr:uid="{00000000-0005-0000-0000-0000E50F0000}"/>
    <cellStyle name="Currency 2 5 2 2 2 4 3 2 2" xfId="4070" xr:uid="{00000000-0005-0000-0000-0000E60F0000}"/>
    <cellStyle name="Currency 2 5 2 2 2 4 3 3" xfId="4071" xr:uid="{00000000-0005-0000-0000-0000E70F0000}"/>
    <cellStyle name="Currency 2 5 2 2 2 4 4" xfId="4072" xr:uid="{00000000-0005-0000-0000-0000E80F0000}"/>
    <cellStyle name="Currency 2 5 2 2 2 4 4 2" xfId="4073" xr:uid="{00000000-0005-0000-0000-0000E90F0000}"/>
    <cellStyle name="Currency 2 5 2 2 2 4 4 2 2" xfId="4074" xr:uid="{00000000-0005-0000-0000-0000EA0F0000}"/>
    <cellStyle name="Currency 2 5 2 2 2 4 4 3" xfId="4075" xr:uid="{00000000-0005-0000-0000-0000EB0F0000}"/>
    <cellStyle name="Currency 2 5 2 2 2 4 5" xfId="4076" xr:uid="{00000000-0005-0000-0000-0000EC0F0000}"/>
    <cellStyle name="Currency 2 5 2 2 2 4 5 2" xfId="4077" xr:uid="{00000000-0005-0000-0000-0000ED0F0000}"/>
    <cellStyle name="Currency 2 5 2 2 2 4 5 2 2" xfId="4078" xr:uid="{00000000-0005-0000-0000-0000EE0F0000}"/>
    <cellStyle name="Currency 2 5 2 2 2 4 5 3" xfId="4079" xr:uid="{00000000-0005-0000-0000-0000EF0F0000}"/>
    <cellStyle name="Currency 2 5 2 2 2 4 6" xfId="4080" xr:uid="{00000000-0005-0000-0000-0000F00F0000}"/>
    <cellStyle name="Currency 2 5 2 2 2 4 6 2" xfId="4081" xr:uid="{00000000-0005-0000-0000-0000F10F0000}"/>
    <cellStyle name="Currency 2 5 2 2 2 4 7" xfId="4082" xr:uid="{00000000-0005-0000-0000-0000F20F0000}"/>
    <cellStyle name="Currency 2 5 2 2 2 4 7 2" xfId="4083" xr:uid="{00000000-0005-0000-0000-0000F30F0000}"/>
    <cellStyle name="Currency 2 5 2 2 2 4 8" xfId="4084" xr:uid="{00000000-0005-0000-0000-0000F40F0000}"/>
    <cellStyle name="Currency 2 5 2 2 2 4 9" xfId="4085" xr:uid="{00000000-0005-0000-0000-0000F50F0000}"/>
    <cellStyle name="Currency 2 5 2 2 2 5" xfId="4086" xr:uid="{00000000-0005-0000-0000-0000F60F0000}"/>
    <cellStyle name="Currency 2 5 2 2 2 5 2" xfId="4087" xr:uid="{00000000-0005-0000-0000-0000F70F0000}"/>
    <cellStyle name="Currency 2 5 2 2 2 5 3" xfId="4088" xr:uid="{00000000-0005-0000-0000-0000F80F0000}"/>
    <cellStyle name="Currency 2 5 2 2 2 6" xfId="4089" xr:uid="{00000000-0005-0000-0000-0000F90F0000}"/>
    <cellStyle name="Currency 2 5 2 2 2 6 2" xfId="4090" xr:uid="{00000000-0005-0000-0000-0000FA0F0000}"/>
    <cellStyle name="Currency 2 5 2 2 2 6 2 2" xfId="4091" xr:uid="{00000000-0005-0000-0000-0000FB0F0000}"/>
    <cellStyle name="Currency 2 5 2 2 2 6 2 2 2" xfId="4092" xr:uid="{00000000-0005-0000-0000-0000FC0F0000}"/>
    <cellStyle name="Currency 2 5 2 2 2 6 2 3" xfId="4093" xr:uid="{00000000-0005-0000-0000-0000FD0F0000}"/>
    <cellStyle name="Currency 2 5 2 2 2 6 3" xfId="4094" xr:uid="{00000000-0005-0000-0000-0000FE0F0000}"/>
    <cellStyle name="Currency 2 5 2 2 2 6 3 2" xfId="4095" xr:uid="{00000000-0005-0000-0000-0000FF0F0000}"/>
    <cellStyle name="Currency 2 5 2 2 2 6 3 2 2" xfId="4096" xr:uid="{00000000-0005-0000-0000-000000100000}"/>
    <cellStyle name="Currency 2 5 2 2 2 6 3 3" xfId="4097" xr:uid="{00000000-0005-0000-0000-000001100000}"/>
    <cellStyle name="Currency 2 5 2 2 2 6 4" xfId="4098" xr:uid="{00000000-0005-0000-0000-000002100000}"/>
    <cellStyle name="Currency 2 5 2 2 2 6 4 2" xfId="4099" xr:uid="{00000000-0005-0000-0000-000003100000}"/>
    <cellStyle name="Currency 2 5 2 2 2 6 4 2 2" xfId="4100" xr:uid="{00000000-0005-0000-0000-000004100000}"/>
    <cellStyle name="Currency 2 5 2 2 2 6 4 3" xfId="4101" xr:uid="{00000000-0005-0000-0000-000005100000}"/>
    <cellStyle name="Currency 2 5 2 2 2 6 5" xfId="4102" xr:uid="{00000000-0005-0000-0000-000006100000}"/>
    <cellStyle name="Currency 2 5 2 2 2 6 5 2" xfId="4103" xr:uid="{00000000-0005-0000-0000-000007100000}"/>
    <cellStyle name="Currency 2 5 2 2 2 6 6" xfId="4104" xr:uid="{00000000-0005-0000-0000-000008100000}"/>
    <cellStyle name="Currency 2 5 2 2 2 6 6 2" xfId="4105" xr:uid="{00000000-0005-0000-0000-000009100000}"/>
    <cellStyle name="Currency 2 5 2 2 2 6 7" xfId="4106" xr:uid="{00000000-0005-0000-0000-00000A100000}"/>
    <cellStyle name="Currency 2 5 2 2 2 7" xfId="4107" xr:uid="{00000000-0005-0000-0000-00000B100000}"/>
    <cellStyle name="Currency 2 5 2 2 2 7 2" xfId="4108" xr:uid="{00000000-0005-0000-0000-00000C100000}"/>
    <cellStyle name="Currency 2 5 2 2 2 7 2 2" xfId="4109" xr:uid="{00000000-0005-0000-0000-00000D100000}"/>
    <cellStyle name="Currency 2 5 2 2 2 7 3" xfId="4110" xr:uid="{00000000-0005-0000-0000-00000E100000}"/>
    <cellStyle name="Currency 2 5 2 2 2 8" xfId="4111" xr:uid="{00000000-0005-0000-0000-00000F100000}"/>
    <cellStyle name="Currency 2 5 2 2 2 8 2" xfId="4112" xr:uid="{00000000-0005-0000-0000-000010100000}"/>
    <cellStyle name="Currency 2 5 2 2 2 8 2 2" xfId="4113" xr:uid="{00000000-0005-0000-0000-000011100000}"/>
    <cellStyle name="Currency 2 5 2 2 2 8 3" xfId="4114" xr:uid="{00000000-0005-0000-0000-000012100000}"/>
    <cellStyle name="Currency 2 5 2 2 3" xfId="4115" xr:uid="{00000000-0005-0000-0000-000013100000}"/>
    <cellStyle name="Currency 2 5 2 2 3 10" xfId="4116" xr:uid="{00000000-0005-0000-0000-000014100000}"/>
    <cellStyle name="Currency 2 5 2 2 3 2" xfId="4117" xr:uid="{00000000-0005-0000-0000-000015100000}"/>
    <cellStyle name="Currency 2 5 2 2 3 2 2" xfId="4118" xr:uid="{00000000-0005-0000-0000-000016100000}"/>
    <cellStyle name="Currency 2 5 2 2 3 2 3" xfId="4119" xr:uid="{00000000-0005-0000-0000-000017100000}"/>
    <cellStyle name="Currency 2 5 2 2 3 2 3 2" xfId="4120" xr:uid="{00000000-0005-0000-0000-000018100000}"/>
    <cellStyle name="Currency 2 5 2 2 3 2 3 3" xfId="4121" xr:uid="{00000000-0005-0000-0000-000019100000}"/>
    <cellStyle name="Currency 2 5 2 2 3 2 4" xfId="4122" xr:uid="{00000000-0005-0000-0000-00001A100000}"/>
    <cellStyle name="Currency 2 5 2 2 3 2 4 2" xfId="4123" xr:uid="{00000000-0005-0000-0000-00001B100000}"/>
    <cellStyle name="Currency 2 5 2 2 3 2 4 2 2" xfId="4124" xr:uid="{00000000-0005-0000-0000-00001C100000}"/>
    <cellStyle name="Currency 2 5 2 2 3 2 4 3" xfId="4125" xr:uid="{00000000-0005-0000-0000-00001D100000}"/>
    <cellStyle name="Currency 2 5 2 2 3 2 5" xfId="4126" xr:uid="{00000000-0005-0000-0000-00001E100000}"/>
    <cellStyle name="Currency 2 5 2 2 3 2 5 2" xfId="4127" xr:uid="{00000000-0005-0000-0000-00001F100000}"/>
    <cellStyle name="Currency 2 5 2 2 3 2 5 2 2" xfId="4128" xr:uid="{00000000-0005-0000-0000-000020100000}"/>
    <cellStyle name="Currency 2 5 2 2 3 2 5 3" xfId="4129" xr:uid="{00000000-0005-0000-0000-000021100000}"/>
    <cellStyle name="Currency 2 5 2 2 3 2 6" xfId="4130" xr:uid="{00000000-0005-0000-0000-000022100000}"/>
    <cellStyle name="Currency 2 5 2 2 3 2 6 2" xfId="4131" xr:uid="{00000000-0005-0000-0000-000023100000}"/>
    <cellStyle name="Currency 2 5 2 2 3 2 6 2 2" xfId="4132" xr:uid="{00000000-0005-0000-0000-000024100000}"/>
    <cellStyle name="Currency 2 5 2 2 3 2 6 3" xfId="4133" xr:uid="{00000000-0005-0000-0000-000025100000}"/>
    <cellStyle name="Currency 2 5 2 2 3 2 7" xfId="4134" xr:uid="{00000000-0005-0000-0000-000026100000}"/>
    <cellStyle name="Currency 2 5 2 2 3 2 7 2" xfId="4135" xr:uid="{00000000-0005-0000-0000-000027100000}"/>
    <cellStyle name="Currency 2 5 2 2 3 2 8" xfId="4136" xr:uid="{00000000-0005-0000-0000-000028100000}"/>
    <cellStyle name="Currency 2 5 2 2 3 2 8 2" xfId="4137" xr:uid="{00000000-0005-0000-0000-000029100000}"/>
    <cellStyle name="Currency 2 5 2 2 3 2 9" xfId="4138" xr:uid="{00000000-0005-0000-0000-00002A100000}"/>
    <cellStyle name="Currency 2 5 2 2 3 3" xfId="4139" xr:uid="{00000000-0005-0000-0000-00002B100000}"/>
    <cellStyle name="Currency 2 5 2 2 3 4" xfId="4140" xr:uid="{00000000-0005-0000-0000-00002C100000}"/>
    <cellStyle name="Currency 2 5 2 2 3 4 2" xfId="4141" xr:uid="{00000000-0005-0000-0000-00002D100000}"/>
    <cellStyle name="Currency 2 5 2 2 3 4 3" xfId="4142" xr:uid="{00000000-0005-0000-0000-00002E100000}"/>
    <cellStyle name="Currency 2 5 2 2 3 5" xfId="4143" xr:uid="{00000000-0005-0000-0000-00002F100000}"/>
    <cellStyle name="Currency 2 5 2 2 3 5 2" xfId="4144" xr:uid="{00000000-0005-0000-0000-000030100000}"/>
    <cellStyle name="Currency 2 5 2 2 3 5 2 2" xfId="4145" xr:uid="{00000000-0005-0000-0000-000031100000}"/>
    <cellStyle name="Currency 2 5 2 2 3 5 3" xfId="4146" xr:uid="{00000000-0005-0000-0000-000032100000}"/>
    <cellStyle name="Currency 2 5 2 2 3 6" xfId="4147" xr:uid="{00000000-0005-0000-0000-000033100000}"/>
    <cellStyle name="Currency 2 5 2 2 3 6 2" xfId="4148" xr:uid="{00000000-0005-0000-0000-000034100000}"/>
    <cellStyle name="Currency 2 5 2 2 3 6 2 2" xfId="4149" xr:uid="{00000000-0005-0000-0000-000035100000}"/>
    <cellStyle name="Currency 2 5 2 2 3 6 3" xfId="4150" xr:uid="{00000000-0005-0000-0000-000036100000}"/>
    <cellStyle name="Currency 2 5 2 2 3 7" xfId="4151" xr:uid="{00000000-0005-0000-0000-000037100000}"/>
    <cellStyle name="Currency 2 5 2 2 3 7 2" xfId="4152" xr:uid="{00000000-0005-0000-0000-000038100000}"/>
    <cellStyle name="Currency 2 5 2 2 3 7 2 2" xfId="4153" xr:uid="{00000000-0005-0000-0000-000039100000}"/>
    <cellStyle name="Currency 2 5 2 2 3 7 3" xfId="4154" xr:uid="{00000000-0005-0000-0000-00003A100000}"/>
    <cellStyle name="Currency 2 5 2 2 3 8" xfId="4155" xr:uid="{00000000-0005-0000-0000-00003B100000}"/>
    <cellStyle name="Currency 2 5 2 2 3 8 2" xfId="4156" xr:uid="{00000000-0005-0000-0000-00003C100000}"/>
    <cellStyle name="Currency 2 5 2 2 3 9" xfId="4157" xr:uid="{00000000-0005-0000-0000-00003D100000}"/>
    <cellStyle name="Currency 2 5 2 2 3 9 2" xfId="4158" xr:uid="{00000000-0005-0000-0000-00003E100000}"/>
    <cellStyle name="Currency 2 5 2 2 4" xfId="4159" xr:uid="{00000000-0005-0000-0000-00003F100000}"/>
    <cellStyle name="Currency 2 5 2 2 4 2" xfId="4160" xr:uid="{00000000-0005-0000-0000-000040100000}"/>
    <cellStyle name="Currency 2 5 2 2 4 2 10" xfId="4161" xr:uid="{00000000-0005-0000-0000-000041100000}"/>
    <cellStyle name="Currency 2 5 2 2 4 2 2" xfId="4162" xr:uid="{00000000-0005-0000-0000-000042100000}"/>
    <cellStyle name="Currency 2 5 2 2 4 2 3" xfId="4163" xr:uid="{00000000-0005-0000-0000-000043100000}"/>
    <cellStyle name="Currency 2 5 2 2 4 2 4" xfId="4164" xr:uid="{00000000-0005-0000-0000-000044100000}"/>
    <cellStyle name="Currency 2 5 2 2 4 2 4 2" xfId="4165" xr:uid="{00000000-0005-0000-0000-000045100000}"/>
    <cellStyle name="Currency 2 5 2 2 4 2 4 2 2" xfId="4166" xr:uid="{00000000-0005-0000-0000-000046100000}"/>
    <cellStyle name="Currency 2 5 2 2 4 2 4 3" xfId="4167" xr:uid="{00000000-0005-0000-0000-000047100000}"/>
    <cellStyle name="Currency 2 5 2 2 4 2 5" xfId="4168" xr:uid="{00000000-0005-0000-0000-000048100000}"/>
    <cellStyle name="Currency 2 5 2 2 4 2 5 2" xfId="4169" xr:uid="{00000000-0005-0000-0000-000049100000}"/>
    <cellStyle name="Currency 2 5 2 2 4 2 5 2 2" xfId="4170" xr:uid="{00000000-0005-0000-0000-00004A100000}"/>
    <cellStyle name="Currency 2 5 2 2 4 2 5 3" xfId="4171" xr:uid="{00000000-0005-0000-0000-00004B100000}"/>
    <cellStyle name="Currency 2 5 2 2 4 2 6" xfId="4172" xr:uid="{00000000-0005-0000-0000-00004C100000}"/>
    <cellStyle name="Currency 2 5 2 2 4 2 6 2" xfId="4173" xr:uid="{00000000-0005-0000-0000-00004D100000}"/>
    <cellStyle name="Currency 2 5 2 2 4 2 6 2 2" xfId="4174" xr:uid="{00000000-0005-0000-0000-00004E100000}"/>
    <cellStyle name="Currency 2 5 2 2 4 2 6 3" xfId="4175" xr:uid="{00000000-0005-0000-0000-00004F100000}"/>
    <cellStyle name="Currency 2 5 2 2 4 2 7" xfId="4176" xr:uid="{00000000-0005-0000-0000-000050100000}"/>
    <cellStyle name="Currency 2 5 2 2 4 2 7 2" xfId="4177" xr:uid="{00000000-0005-0000-0000-000051100000}"/>
    <cellStyle name="Currency 2 5 2 2 4 2 8" xfId="4178" xr:uid="{00000000-0005-0000-0000-000052100000}"/>
    <cellStyle name="Currency 2 5 2 2 4 2 8 2" xfId="4179" xr:uid="{00000000-0005-0000-0000-000053100000}"/>
    <cellStyle name="Currency 2 5 2 2 4 2 9" xfId="4180" xr:uid="{00000000-0005-0000-0000-000054100000}"/>
    <cellStyle name="Currency 2 5 2 2 4 3" xfId="4181" xr:uid="{00000000-0005-0000-0000-000055100000}"/>
    <cellStyle name="Currency 2 5 2 2 4 4" xfId="4182" xr:uid="{00000000-0005-0000-0000-000056100000}"/>
    <cellStyle name="Currency 2 5 2 2 4 4 2" xfId="4183" xr:uid="{00000000-0005-0000-0000-000057100000}"/>
    <cellStyle name="Currency 2 5 2 2 4 4 2 2" xfId="4184" xr:uid="{00000000-0005-0000-0000-000058100000}"/>
    <cellStyle name="Currency 2 5 2 2 4 4 3" xfId="4185" xr:uid="{00000000-0005-0000-0000-000059100000}"/>
    <cellStyle name="Currency 2 5 2 2 4 5" xfId="4186" xr:uid="{00000000-0005-0000-0000-00005A100000}"/>
    <cellStyle name="Currency 2 5 2 2 4 5 2" xfId="4187" xr:uid="{00000000-0005-0000-0000-00005B100000}"/>
    <cellStyle name="Currency 2 5 2 2 4 5 2 2" xfId="4188" xr:uid="{00000000-0005-0000-0000-00005C100000}"/>
    <cellStyle name="Currency 2 5 2 2 4 5 3" xfId="4189" xr:uid="{00000000-0005-0000-0000-00005D100000}"/>
    <cellStyle name="Currency 2 5 2 2 5" xfId="4190" xr:uid="{00000000-0005-0000-0000-00005E100000}"/>
    <cellStyle name="Currency 2 5 2 2 5 2" xfId="4191" xr:uid="{00000000-0005-0000-0000-00005F100000}"/>
    <cellStyle name="Currency 2 5 2 2 5 3" xfId="4192" xr:uid="{00000000-0005-0000-0000-000060100000}"/>
    <cellStyle name="Currency 2 5 2 2 5 3 2" xfId="4193" xr:uid="{00000000-0005-0000-0000-000061100000}"/>
    <cellStyle name="Currency 2 5 2 2 5 3 3" xfId="4194" xr:uid="{00000000-0005-0000-0000-000062100000}"/>
    <cellStyle name="Currency 2 5 2 2 5 4" xfId="4195" xr:uid="{00000000-0005-0000-0000-000063100000}"/>
    <cellStyle name="Currency 2 5 2 2 5 4 2" xfId="4196" xr:uid="{00000000-0005-0000-0000-000064100000}"/>
    <cellStyle name="Currency 2 5 2 2 5 4 2 2" xfId="4197" xr:uid="{00000000-0005-0000-0000-000065100000}"/>
    <cellStyle name="Currency 2 5 2 2 5 4 3" xfId="4198" xr:uid="{00000000-0005-0000-0000-000066100000}"/>
    <cellStyle name="Currency 2 5 2 2 5 5" xfId="4199" xr:uid="{00000000-0005-0000-0000-000067100000}"/>
    <cellStyle name="Currency 2 5 2 2 5 5 2" xfId="4200" xr:uid="{00000000-0005-0000-0000-000068100000}"/>
    <cellStyle name="Currency 2 5 2 2 5 5 2 2" xfId="4201" xr:uid="{00000000-0005-0000-0000-000069100000}"/>
    <cellStyle name="Currency 2 5 2 2 5 5 3" xfId="4202" xr:uid="{00000000-0005-0000-0000-00006A100000}"/>
    <cellStyle name="Currency 2 5 2 2 5 6" xfId="4203" xr:uid="{00000000-0005-0000-0000-00006B100000}"/>
    <cellStyle name="Currency 2 5 2 2 5 6 2" xfId="4204" xr:uid="{00000000-0005-0000-0000-00006C100000}"/>
    <cellStyle name="Currency 2 5 2 2 5 6 2 2" xfId="4205" xr:uid="{00000000-0005-0000-0000-00006D100000}"/>
    <cellStyle name="Currency 2 5 2 2 5 6 3" xfId="4206" xr:uid="{00000000-0005-0000-0000-00006E100000}"/>
    <cellStyle name="Currency 2 5 2 2 5 7" xfId="4207" xr:uid="{00000000-0005-0000-0000-00006F100000}"/>
    <cellStyle name="Currency 2 5 2 2 5 7 2" xfId="4208" xr:uid="{00000000-0005-0000-0000-000070100000}"/>
    <cellStyle name="Currency 2 5 2 2 5 8" xfId="4209" xr:uid="{00000000-0005-0000-0000-000071100000}"/>
    <cellStyle name="Currency 2 5 2 2 5 8 2" xfId="4210" xr:uid="{00000000-0005-0000-0000-000072100000}"/>
    <cellStyle name="Currency 2 5 2 2 5 9" xfId="4211" xr:uid="{00000000-0005-0000-0000-000073100000}"/>
    <cellStyle name="Currency 2 5 2 2 6" xfId="4212" xr:uid="{00000000-0005-0000-0000-000074100000}"/>
    <cellStyle name="Currency 2 5 2 2 6 2" xfId="4213" xr:uid="{00000000-0005-0000-0000-000075100000}"/>
    <cellStyle name="Currency 2 5 2 2 6 3" xfId="4214" xr:uid="{00000000-0005-0000-0000-000076100000}"/>
    <cellStyle name="Currency 2 5 2 2 7" xfId="4215" xr:uid="{00000000-0005-0000-0000-000077100000}"/>
    <cellStyle name="Currency 2 5 2 2 8" xfId="4216" xr:uid="{00000000-0005-0000-0000-000078100000}"/>
    <cellStyle name="Currency 2 5 2 2 8 2" xfId="4217" xr:uid="{00000000-0005-0000-0000-000079100000}"/>
    <cellStyle name="Currency 2 5 2 2 8 2 2" xfId="4218" xr:uid="{00000000-0005-0000-0000-00007A100000}"/>
    <cellStyle name="Currency 2 5 2 2 8 3" xfId="4219" xr:uid="{00000000-0005-0000-0000-00007B100000}"/>
    <cellStyle name="Currency 2 5 2 2 8 4" xfId="4220" xr:uid="{00000000-0005-0000-0000-00007C100000}"/>
    <cellStyle name="Currency 2 5 2 2 9" xfId="4221" xr:uid="{00000000-0005-0000-0000-00007D100000}"/>
    <cellStyle name="Currency 2 5 2 2 9 2" xfId="4222" xr:uid="{00000000-0005-0000-0000-00007E100000}"/>
    <cellStyle name="Currency 2 5 2 2 9 2 2" xfId="4223" xr:uid="{00000000-0005-0000-0000-00007F100000}"/>
    <cellStyle name="Currency 2 5 2 2 9 3" xfId="4224" xr:uid="{00000000-0005-0000-0000-000080100000}"/>
    <cellStyle name="Currency 2 5 2 3" xfId="4225" xr:uid="{00000000-0005-0000-0000-000081100000}"/>
    <cellStyle name="Currency 2 5 2 3 10" xfId="4226" xr:uid="{00000000-0005-0000-0000-000082100000}"/>
    <cellStyle name="Currency 2 5 2 3 10 2" xfId="4227" xr:uid="{00000000-0005-0000-0000-000083100000}"/>
    <cellStyle name="Currency 2 5 2 3 10 2 2" xfId="4228" xr:uid="{00000000-0005-0000-0000-000084100000}"/>
    <cellStyle name="Currency 2 5 2 3 10 3" xfId="4229" xr:uid="{00000000-0005-0000-0000-000085100000}"/>
    <cellStyle name="Currency 2 5 2 3 11" xfId="4230" xr:uid="{00000000-0005-0000-0000-000086100000}"/>
    <cellStyle name="Currency 2 5 2 3 11 2" xfId="4231" xr:uid="{00000000-0005-0000-0000-000087100000}"/>
    <cellStyle name="Currency 2 5 2 3 12" xfId="4232" xr:uid="{00000000-0005-0000-0000-000088100000}"/>
    <cellStyle name="Currency 2 5 2 3 12 2" xfId="4233" xr:uid="{00000000-0005-0000-0000-000089100000}"/>
    <cellStyle name="Currency 2 5 2 3 13" xfId="4234" xr:uid="{00000000-0005-0000-0000-00008A100000}"/>
    <cellStyle name="Currency 2 5 2 3 14" xfId="4235" xr:uid="{00000000-0005-0000-0000-00008B100000}"/>
    <cellStyle name="Currency 2 5 2 3 15" xfId="4236" xr:uid="{00000000-0005-0000-0000-00008C100000}"/>
    <cellStyle name="Currency 2 5 2 3 2" xfId="4237" xr:uid="{00000000-0005-0000-0000-00008D100000}"/>
    <cellStyle name="Currency 2 5 2 3 2 2" xfId="4238" xr:uid="{00000000-0005-0000-0000-00008E100000}"/>
    <cellStyle name="Currency 2 5 2 3 2 2 2" xfId="4239" xr:uid="{00000000-0005-0000-0000-00008F100000}"/>
    <cellStyle name="Currency 2 5 2 3 2 2 3" xfId="4240" xr:uid="{00000000-0005-0000-0000-000090100000}"/>
    <cellStyle name="Currency 2 5 2 3 2 2 3 2" xfId="4241" xr:uid="{00000000-0005-0000-0000-000091100000}"/>
    <cellStyle name="Currency 2 5 2 3 2 2 3 3" xfId="4242" xr:uid="{00000000-0005-0000-0000-000092100000}"/>
    <cellStyle name="Currency 2 5 2 3 2 2 4" xfId="4243" xr:uid="{00000000-0005-0000-0000-000093100000}"/>
    <cellStyle name="Currency 2 5 2 3 2 2 4 2" xfId="4244" xr:uid="{00000000-0005-0000-0000-000094100000}"/>
    <cellStyle name="Currency 2 5 2 3 2 2 4 2 2" xfId="4245" xr:uid="{00000000-0005-0000-0000-000095100000}"/>
    <cellStyle name="Currency 2 5 2 3 2 2 4 3" xfId="4246" xr:uid="{00000000-0005-0000-0000-000096100000}"/>
    <cellStyle name="Currency 2 5 2 3 2 2 5" xfId="4247" xr:uid="{00000000-0005-0000-0000-000097100000}"/>
    <cellStyle name="Currency 2 5 2 3 2 2 5 2" xfId="4248" xr:uid="{00000000-0005-0000-0000-000098100000}"/>
    <cellStyle name="Currency 2 5 2 3 2 2 5 2 2" xfId="4249" xr:uid="{00000000-0005-0000-0000-000099100000}"/>
    <cellStyle name="Currency 2 5 2 3 2 2 5 3" xfId="4250" xr:uid="{00000000-0005-0000-0000-00009A100000}"/>
    <cellStyle name="Currency 2 5 2 3 2 2 6" xfId="4251" xr:uid="{00000000-0005-0000-0000-00009B100000}"/>
    <cellStyle name="Currency 2 5 2 3 2 2 6 2" xfId="4252" xr:uid="{00000000-0005-0000-0000-00009C100000}"/>
    <cellStyle name="Currency 2 5 2 3 2 2 6 2 2" xfId="4253" xr:uid="{00000000-0005-0000-0000-00009D100000}"/>
    <cellStyle name="Currency 2 5 2 3 2 2 6 3" xfId="4254" xr:uid="{00000000-0005-0000-0000-00009E100000}"/>
    <cellStyle name="Currency 2 5 2 3 2 2 7" xfId="4255" xr:uid="{00000000-0005-0000-0000-00009F100000}"/>
    <cellStyle name="Currency 2 5 2 3 2 2 7 2" xfId="4256" xr:uid="{00000000-0005-0000-0000-0000A0100000}"/>
    <cellStyle name="Currency 2 5 2 3 2 2 8" xfId="4257" xr:uid="{00000000-0005-0000-0000-0000A1100000}"/>
    <cellStyle name="Currency 2 5 2 3 2 2 8 2" xfId="4258" xr:uid="{00000000-0005-0000-0000-0000A2100000}"/>
    <cellStyle name="Currency 2 5 2 3 2 2 9" xfId="4259" xr:uid="{00000000-0005-0000-0000-0000A3100000}"/>
    <cellStyle name="Currency 2 5 2 3 2 3" xfId="4260" xr:uid="{00000000-0005-0000-0000-0000A4100000}"/>
    <cellStyle name="Currency 2 5 2 3 2 3 2" xfId="4261" xr:uid="{00000000-0005-0000-0000-0000A5100000}"/>
    <cellStyle name="Currency 2 5 2 3 2 3 3" xfId="4262" xr:uid="{00000000-0005-0000-0000-0000A6100000}"/>
    <cellStyle name="Currency 2 5 2 3 2 3 3 2" xfId="4263" xr:uid="{00000000-0005-0000-0000-0000A7100000}"/>
    <cellStyle name="Currency 2 5 2 3 2 3 3 3" xfId="4264" xr:uid="{00000000-0005-0000-0000-0000A8100000}"/>
    <cellStyle name="Currency 2 5 2 3 2 3 4" xfId="4265" xr:uid="{00000000-0005-0000-0000-0000A9100000}"/>
    <cellStyle name="Currency 2 5 2 3 2 3 4 2" xfId="4266" xr:uid="{00000000-0005-0000-0000-0000AA100000}"/>
    <cellStyle name="Currency 2 5 2 3 2 3 4 2 2" xfId="4267" xr:uid="{00000000-0005-0000-0000-0000AB100000}"/>
    <cellStyle name="Currency 2 5 2 3 2 3 4 3" xfId="4268" xr:uid="{00000000-0005-0000-0000-0000AC100000}"/>
    <cellStyle name="Currency 2 5 2 3 2 3 5" xfId="4269" xr:uid="{00000000-0005-0000-0000-0000AD100000}"/>
    <cellStyle name="Currency 2 5 2 3 2 3 5 2" xfId="4270" xr:uid="{00000000-0005-0000-0000-0000AE100000}"/>
    <cellStyle name="Currency 2 5 2 3 2 3 5 2 2" xfId="4271" xr:uid="{00000000-0005-0000-0000-0000AF100000}"/>
    <cellStyle name="Currency 2 5 2 3 2 3 5 3" xfId="4272" xr:uid="{00000000-0005-0000-0000-0000B0100000}"/>
    <cellStyle name="Currency 2 5 2 3 2 3 6" xfId="4273" xr:uid="{00000000-0005-0000-0000-0000B1100000}"/>
    <cellStyle name="Currency 2 5 2 3 2 3 6 2" xfId="4274" xr:uid="{00000000-0005-0000-0000-0000B2100000}"/>
    <cellStyle name="Currency 2 5 2 3 2 3 6 2 2" xfId="4275" xr:uid="{00000000-0005-0000-0000-0000B3100000}"/>
    <cellStyle name="Currency 2 5 2 3 2 3 6 3" xfId="4276" xr:uid="{00000000-0005-0000-0000-0000B4100000}"/>
    <cellStyle name="Currency 2 5 2 3 2 3 7" xfId="4277" xr:uid="{00000000-0005-0000-0000-0000B5100000}"/>
    <cellStyle name="Currency 2 5 2 3 2 3 7 2" xfId="4278" xr:uid="{00000000-0005-0000-0000-0000B6100000}"/>
    <cellStyle name="Currency 2 5 2 3 2 3 8" xfId="4279" xr:uid="{00000000-0005-0000-0000-0000B7100000}"/>
    <cellStyle name="Currency 2 5 2 3 2 3 8 2" xfId="4280" xr:uid="{00000000-0005-0000-0000-0000B8100000}"/>
    <cellStyle name="Currency 2 5 2 3 2 3 9" xfId="4281" xr:uid="{00000000-0005-0000-0000-0000B9100000}"/>
    <cellStyle name="Currency 2 5 2 3 2 4" xfId="4282" xr:uid="{00000000-0005-0000-0000-0000BA100000}"/>
    <cellStyle name="Currency 2 5 2 3 2 4 2" xfId="4283" xr:uid="{00000000-0005-0000-0000-0000BB100000}"/>
    <cellStyle name="Currency 2 5 2 3 2 4 3" xfId="4284" xr:uid="{00000000-0005-0000-0000-0000BC100000}"/>
    <cellStyle name="Currency 2 5 2 3 2 4 3 2" xfId="4285" xr:uid="{00000000-0005-0000-0000-0000BD100000}"/>
    <cellStyle name="Currency 2 5 2 3 2 4 3 2 2" xfId="4286" xr:uid="{00000000-0005-0000-0000-0000BE100000}"/>
    <cellStyle name="Currency 2 5 2 3 2 4 3 3" xfId="4287" xr:uid="{00000000-0005-0000-0000-0000BF100000}"/>
    <cellStyle name="Currency 2 5 2 3 2 4 4" xfId="4288" xr:uid="{00000000-0005-0000-0000-0000C0100000}"/>
    <cellStyle name="Currency 2 5 2 3 2 4 4 2" xfId="4289" xr:uid="{00000000-0005-0000-0000-0000C1100000}"/>
    <cellStyle name="Currency 2 5 2 3 2 4 4 2 2" xfId="4290" xr:uid="{00000000-0005-0000-0000-0000C2100000}"/>
    <cellStyle name="Currency 2 5 2 3 2 4 4 3" xfId="4291" xr:uid="{00000000-0005-0000-0000-0000C3100000}"/>
    <cellStyle name="Currency 2 5 2 3 2 4 5" xfId="4292" xr:uid="{00000000-0005-0000-0000-0000C4100000}"/>
    <cellStyle name="Currency 2 5 2 3 2 4 5 2" xfId="4293" xr:uid="{00000000-0005-0000-0000-0000C5100000}"/>
    <cellStyle name="Currency 2 5 2 3 2 4 5 2 2" xfId="4294" xr:uid="{00000000-0005-0000-0000-0000C6100000}"/>
    <cellStyle name="Currency 2 5 2 3 2 4 5 3" xfId="4295" xr:uid="{00000000-0005-0000-0000-0000C7100000}"/>
    <cellStyle name="Currency 2 5 2 3 2 4 6" xfId="4296" xr:uid="{00000000-0005-0000-0000-0000C8100000}"/>
    <cellStyle name="Currency 2 5 2 3 2 4 6 2" xfId="4297" xr:uid="{00000000-0005-0000-0000-0000C9100000}"/>
    <cellStyle name="Currency 2 5 2 3 2 4 7" xfId="4298" xr:uid="{00000000-0005-0000-0000-0000CA100000}"/>
    <cellStyle name="Currency 2 5 2 3 2 4 7 2" xfId="4299" xr:uid="{00000000-0005-0000-0000-0000CB100000}"/>
    <cellStyle name="Currency 2 5 2 3 2 4 8" xfId="4300" xr:uid="{00000000-0005-0000-0000-0000CC100000}"/>
    <cellStyle name="Currency 2 5 2 3 2 4 9" xfId="4301" xr:uid="{00000000-0005-0000-0000-0000CD100000}"/>
    <cellStyle name="Currency 2 5 2 3 2 5" xfId="4302" xr:uid="{00000000-0005-0000-0000-0000CE100000}"/>
    <cellStyle name="Currency 2 5 2 3 2 5 2" xfId="4303" xr:uid="{00000000-0005-0000-0000-0000CF100000}"/>
    <cellStyle name="Currency 2 5 2 3 2 5 3" xfId="4304" xr:uid="{00000000-0005-0000-0000-0000D0100000}"/>
    <cellStyle name="Currency 2 5 2 3 2 6" xfId="4305" xr:uid="{00000000-0005-0000-0000-0000D1100000}"/>
    <cellStyle name="Currency 2 5 2 3 2 6 2" xfId="4306" xr:uid="{00000000-0005-0000-0000-0000D2100000}"/>
    <cellStyle name="Currency 2 5 2 3 2 6 2 2" xfId="4307" xr:uid="{00000000-0005-0000-0000-0000D3100000}"/>
    <cellStyle name="Currency 2 5 2 3 2 6 2 2 2" xfId="4308" xr:uid="{00000000-0005-0000-0000-0000D4100000}"/>
    <cellStyle name="Currency 2 5 2 3 2 6 2 3" xfId="4309" xr:uid="{00000000-0005-0000-0000-0000D5100000}"/>
    <cellStyle name="Currency 2 5 2 3 2 6 3" xfId="4310" xr:uid="{00000000-0005-0000-0000-0000D6100000}"/>
    <cellStyle name="Currency 2 5 2 3 2 6 3 2" xfId="4311" xr:uid="{00000000-0005-0000-0000-0000D7100000}"/>
    <cellStyle name="Currency 2 5 2 3 2 6 3 2 2" xfId="4312" xr:uid="{00000000-0005-0000-0000-0000D8100000}"/>
    <cellStyle name="Currency 2 5 2 3 2 6 3 3" xfId="4313" xr:uid="{00000000-0005-0000-0000-0000D9100000}"/>
    <cellStyle name="Currency 2 5 2 3 2 6 4" xfId="4314" xr:uid="{00000000-0005-0000-0000-0000DA100000}"/>
    <cellStyle name="Currency 2 5 2 3 2 6 4 2" xfId="4315" xr:uid="{00000000-0005-0000-0000-0000DB100000}"/>
    <cellStyle name="Currency 2 5 2 3 2 6 4 2 2" xfId="4316" xr:uid="{00000000-0005-0000-0000-0000DC100000}"/>
    <cellStyle name="Currency 2 5 2 3 2 6 4 3" xfId="4317" xr:uid="{00000000-0005-0000-0000-0000DD100000}"/>
    <cellStyle name="Currency 2 5 2 3 2 6 5" xfId="4318" xr:uid="{00000000-0005-0000-0000-0000DE100000}"/>
    <cellStyle name="Currency 2 5 2 3 2 6 5 2" xfId="4319" xr:uid="{00000000-0005-0000-0000-0000DF100000}"/>
    <cellStyle name="Currency 2 5 2 3 2 6 6" xfId="4320" xr:uid="{00000000-0005-0000-0000-0000E0100000}"/>
    <cellStyle name="Currency 2 5 2 3 2 6 6 2" xfId="4321" xr:uid="{00000000-0005-0000-0000-0000E1100000}"/>
    <cellStyle name="Currency 2 5 2 3 2 6 7" xfId="4322" xr:uid="{00000000-0005-0000-0000-0000E2100000}"/>
    <cellStyle name="Currency 2 5 2 3 2 7" xfId="4323" xr:uid="{00000000-0005-0000-0000-0000E3100000}"/>
    <cellStyle name="Currency 2 5 2 3 2 7 2" xfId="4324" xr:uid="{00000000-0005-0000-0000-0000E4100000}"/>
    <cellStyle name="Currency 2 5 2 3 2 7 2 2" xfId="4325" xr:uid="{00000000-0005-0000-0000-0000E5100000}"/>
    <cellStyle name="Currency 2 5 2 3 2 7 3" xfId="4326" xr:uid="{00000000-0005-0000-0000-0000E6100000}"/>
    <cellStyle name="Currency 2 5 2 3 2 8" xfId="4327" xr:uid="{00000000-0005-0000-0000-0000E7100000}"/>
    <cellStyle name="Currency 2 5 2 3 2 8 2" xfId="4328" xr:uid="{00000000-0005-0000-0000-0000E8100000}"/>
    <cellStyle name="Currency 2 5 2 3 2 8 2 2" xfId="4329" xr:uid="{00000000-0005-0000-0000-0000E9100000}"/>
    <cellStyle name="Currency 2 5 2 3 2 8 3" xfId="4330" xr:uid="{00000000-0005-0000-0000-0000EA100000}"/>
    <cellStyle name="Currency 2 5 2 3 3" xfId="4331" xr:uid="{00000000-0005-0000-0000-0000EB100000}"/>
    <cellStyle name="Currency 2 5 2 3 3 10" xfId="4332" xr:uid="{00000000-0005-0000-0000-0000EC100000}"/>
    <cellStyle name="Currency 2 5 2 3 3 2" xfId="4333" xr:uid="{00000000-0005-0000-0000-0000ED100000}"/>
    <cellStyle name="Currency 2 5 2 3 3 2 2" xfId="4334" xr:uid="{00000000-0005-0000-0000-0000EE100000}"/>
    <cellStyle name="Currency 2 5 2 3 3 2 3" xfId="4335" xr:uid="{00000000-0005-0000-0000-0000EF100000}"/>
    <cellStyle name="Currency 2 5 2 3 3 2 3 2" xfId="4336" xr:uid="{00000000-0005-0000-0000-0000F0100000}"/>
    <cellStyle name="Currency 2 5 2 3 3 2 3 3" xfId="4337" xr:uid="{00000000-0005-0000-0000-0000F1100000}"/>
    <cellStyle name="Currency 2 5 2 3 3 2 4" xfId="4338" xr:uid="{00000000-0005-0000-0000-0000F2100000}"/>
    <cellStyle name="Currency 2 5 2 3 3 2 4 2" xfId="4339" xr:uid="{00000000-0005-0000-0000-0000F3100000}"/>
    <cellStyle name="Currency 2 5 2 3 3 2 4 2 2" xfId="4340" xr:uid="{00000000-0005-0000-0000-0000F4100000}"/>
    <cellStyle name="Currency 2 5 2 3 3 2 4 3" xfId="4341" xr:uid="{00000000-0005-0000-0000-0000F5100000}"/>
    <cellStyle name="Currency 2 5 2 3 3 2 5" xfId="4342" xr:uid="{00000000-0005-0000-0000-0000F6100000}"/>
    <cellStyle name="Currency 2 5 2 3 3 2 5 2" xfId="4343" xr:uid="{00000000-0005-0000-0000-0000F7100000}"/>
    <cellStyle name="Currency 2 5 2 3 3 2 5 2 2" xfId="4344" xr:uid="{00000000-0005-0000-0000-0000F8100000}"/>
    <cellStyle name="Currency 2 5 2 3 3 2 5 3" xfId="4345" xr:uid="{00000000-0005-0000-0000-0000F9100000}"/>
    <cellStyle name="Currency 2 5 2 3 3 2 6" xfId="4346" xr:uid="{00000000-0005-0000-0000-0000FA100000}"/>
    <cellStyle name="Currency 2 5 2 3 3 2 6 2" xfId="4347" xr:uid="{00000000-0005-0000-0000-0000FB100000}"/>
    <cellStyle name="Currency 2 5 2 3 3 2 6 2 2" xfId="4348" xr:uid="{00000000-0005-0000-0000-0000FC100000}"/>
    <cellStyle name="Currency 2 5 2 3 3 2 6 3" xfId="4349" xr:uid="{00000000-0005-0000-0000-0000FD100000}"/>
    <cellStyle name="Currency 2 5 2 3 3 2 7" xfId="4350" xr:uid="{00000000-0005-0000-0000-0000FE100000}"/>
    <cellStyle name="Currency 2 5 2 3 3 2 7 2" xfId="4351" xr:uid="{00000000-0005-0000-0000-0000FF100000}"/>
    <cellStyle name="Currency 2 5 2 3 3 2 8" xfId="4352" xr:uid="{00000000-0005-0000-0000-000000110000}"/>
    <cellStyle name="Currency 2 5 2 3 3 2 8 2" xfId="4353" xr:uid="{00000000-0005-0000-0000-000001110000}"/>
    <cellStyle name="Currency 2 5 2 3 3 2 9" xfId="4354" xr:uid="{00000000-0005-0000-0000-000002110000}"/>
    <cellStyle name="Currency 2 5 2 3 3 3" xfId="4355" xr:uid="{00000000-0005-0000-0000-000003110000}"/>
    <cellStyle name="Currency 2 5 2 3 3 4" xfId="4356" xr:uid="{00000000-0005-0000-0000-000004110000}"/>
    <cellStyle name="Currency 2 5 2 3 3 4 2" xfId="4357" xr:uid="{00000000-0005-0000-0000-000005110000}"/>
    <cellStyle name="Currency 2 5 2 3 3 4 3" xfId="4358" xr:uid="{00000000-0005-0000-0000-000006110000}"/>
    <cellStyle name="Currency 2 5 2 3 3 5" xfId="4359" xr:uid="{00000000-0005-0000-0000-000007110000}"/>
    <cellStyle name="Currency 2 5 2 3 3 5 2" xfId="4360" xr:uid="{00000000-0005-0000-0000-000008110000}"/>
    <cellStyle name="Currency 2 5 2 3 3 5 2 2" xfId="4361" xr:uid="{00000000-0005-0000-0000-000009110000}"/>
    <cellStyle name="Currency 2 5 2 3 3 5 3" xfId="4362" xr:uid="{00000000-0005-0000-0000-00000A110000}"/>
    <cellStyle name="Currency 2 5 2 3 3 6" xfId="4363" xr:uid="{00000000-0005-0000-0000-00000B110000}"/>
    <cellStyle name="Currency 2 5 2 3 3 6 2" xfId="4364" xr:uid="{00000000-0005-0000-0000-00000C110000}"/>
    <cellStyle name="Currency 2 5 2 3 3 6 2 2" xfId="4365" xr:uid="{00000000-0005-0000-0000-00000D110000}"/>
    <cellStyle name="Currency 2 5 2 3 3 6 3" xfId="4366" xr:uid="{00000000-0005-0000-0000-00000E110000}"/>
    <cellStyle name="Currency 2 5 2 3 3 7" xfId="4367" xr:uid="{00000000-0005-0000-0000-00000F110000}"/>
    <cellStyle name="Currency 2 5 2 3 3 7 2" xfId="4368" xr:uid="{00000000-0005-0000-0000-000010110000}"/>
    <cellStyle name="Currency 2 5 2 3 3 7 2 2" xfId="4369" xr:uid="{00000000-0005-0000-0000-000011110000}"/>
    <cellStyle name="Currency 2 5 2 3 3 7 3" xfId="4370" xr:uid="{00000000-0005-0000-0000-000012110000}"/>
    <cellStyle name="Currency 2 5 2 3 3 8" xfId="4371" xr:uid="{00000000-0005-0000-0000-000013110000}"/>
    <cellStyle name="Currency 2 5 2 3 3 8 2" xfId="4372" xr:uid="{00000000-0005-0000-0000-000014110000}"/>
    <cellStyle name="Currency 2 5 2 3 3 9" xfId="4373" xr:uid="{00000000-0005-0000-0000-000015110000}"/>
    <cellStyle name="Currency 2 5 2 3 3 9 2" xfId="4374" xr:uid="{00000000-0005-0000-0000-000016110000}"/>
    <cellStyle name="Currency 2 5 2 3 4" xfId="4375" xr:uid="{00000000-0005-0000-0000-000017110000}"/>
    <cellStyle name="Currency 2 5 2 3 4 2" xfId="4376" xr:uid="{00000000-0005-0000-0000-000018110000}"/>
    <cellStyle name="Currency 2 5 2 3 4 2 10" xfId="4377" xr:uid="{00000000-0005-0000-0000-000019110000}"/>
    <cellStyle name="Currency 2 5 2 3 4 2 2" xfId="4378" xr:uid="{00000000-0005-0000-0000-00001A110000}"/>
    <cellStyle name="Currency 2 5 2 3 4 2 3" xfId="4379" xr:uid="{00000000-0005-0000-0000-00001B110000}"/>
    <cellStyle name="Currency 2 5 2 3 4 2 4" xfId="4380" xr:uid="{00000000-0005-0000-0000-00001C110000}"/>
    <cellStyle name="Currency 2 5 2 3 4 2 4 2" xfId="4381" xr:uid="{00000000-0005-0000-0000-00001D110000}"/>
    <cellStyle name="Currency 2 5 2 3 4 2 4 2 2" xfId="4382" xr:uid="{00000000-0005-0000-0000-00001E110000}"/>
    <cellStyle name="Currency 2 5 2 3 4 2 4 3" xfId="4383" xr:uid="{00000000-0005-0000-0000-00001F110000}"/>
    <cellStyle name="Currency 2 5 2 3 4 2 5" xfId="4384" xr:uid="{00000000-0005-0000-0000-000020110000}"/>
    <cellStyle name="Currency 2 5 2 3 4 2 5 2" xfId="4385" xr:uid="{00000000-0005-0000-0000-000021110000}"/>
    <cellStyle name="Currency 2 5 2 3 4 2 5 2 2" xfId="4386" xr:uid="{00000000-0005-0000-0000-000022110000}"/>
    <cellStyle name="Currency 2 5 2 3 4 2 5 3" xfId="4387" xr:uid="{00000000-0005-0000-0000-000023110000}"/>
    <cellStyle name="Currency 2 5 2 3 4 2 6" xfId="4388" xr:uid="{00000000-0005-0000-0000-000024110000}"/>
    <cellStyle name="Currency 2 5 2 3 4 2 6 2" xfId="4389" xr:uid="{00000000-0005-0000-0000-000025110000}"/>
    <cellStyle name="Currency 2 5 2 3 4 2 6 2 2" xfId="4390" xr:uid="{00000000-0005-0000-0000-000026110000}"/>
    <cellStyle name="Currency 2 5 2 3 4 2 6 3" xfId="4391" xr:uid="{00000000-0005-0000-0000-000027110000}"/>
    <cellStyle name="Currency 2 5 2 3 4 2 7" xfId="4392" xr:uid="{00000000-0005-0000-0000-000028110000}"/>
    <cellStyle name="Currency 2 5 2 3 4 2 7 2" xfId="4393" xr:uid="{00000000-0005-0000-0000-000029110000}"/>
    <cellStyle name="Currency 2 5 2 3 4 2 8" xfId="4394" xr:uid="{00000000-0005-0000-0000-00002A110000}"/>
    <cellStyle name="Currency 2 5 2 3 4 2 8 2" xfId="4395" xr:uid="{00000000-0005-0000-0000-00002B110000}"/>
    <cellStyle name="Currency 2 5 2 3 4 2 9" xfId="4396" xr:uid="{00000000-0005-0000-0000-00002C110000}"/>
    <cellStyle name="Currency 2 5 2 3 4 3" xfId="4397" xr:uid="{00000000-0005-0000-0000-00002D110000}"/>
    <cellStyle name="Currency 2 5 2 3 4 4" xfId="4398" xr:uid="{00000000-0005-0000-0000-00002E110000}"/>
    <cellStyle name="Currency 2 5 2 3 4 4 2" xfId="4399" xr:uid="{00000000-0005-0000-0000-00002F110000}"/>
    <cellStyle name="Currency 2 5 2 3 4 4 2 2" xfId="4400" xr:uid="{00000000-0005-0000-0000-000030110000}"/>
    <cellStyle name="Currency 2 5 2 3 4 4 3" xfId="4401" xr:uid="{00000000-0005-0000-0000-000031110000}"/>
    <cellStyle name="Currency 2 5 2 3 4 5" xfId="4402" xr:uid="{00000000-0005-0000-0000-000032110000}"/>
    <cellStyle name="Currency 2 5 2 3 4 5 2" xfId="4403" xr:uid="{00000000-0005-0000-0000-000033110000}"/>
    <cellStyle name="Currency 2 5 2 3 4 5 2 2" xfId="4404" xr:uid="{00000000-0005-0000-0000-000034110000}"/>
    <cellStyle name="Currency 2 5 2 3 4 5 3" xfId="4405" xr:uid="{00000000-0005-0000-0000-000035110000}"/>
    <cellStyle name="Currency 2 5 2 3 5" xfId="4406" xr:uid="{00000000-0005-0000-0000-000036110000}"/>
    <cellStyle name="Currency 2 5 2 3 5 2" xfId="4407" xr:uid="{00000000-0005-0000-0000-000037110000}"/>
    <cellStyle name="Currency 2 5 2 3 5 3" xfId="4408" xr:uid="{00000000-0005-0000-0000-000038110000}"/>
    <cellStyle name="Currency 2 5 2 3 5 3 2" xfId="4409" xr:uid="{00000000-0005-0000-0000-000039110000}"/>
    <cellStyle name="Currency 2 5 2 3 5 3 3" xfId="4410" xr:uid="{00000000-0005-0000-0000-00003A110000}"/>
    <cellStyle name="Currency 2 5 2 3 5 4" xfId="4411" xr:uid="{00000000-0005-0000-0000-00003B110000}"/>
    <cellStyle name="Currency 2 5 2 3 5 4 2" xfId="4412" xr:uid="{00000000-0005-0000-0000-00003C110000}"/>
    <cellStyle name="Currency 2 5 2 3 5 4 2 2" xfId="4413" xr:uid="{00000000-0005-0000-0000-00003D110000}"/>
    <cellStyle name="Currency 2 5 2 3 5 4 3" xfId="4414" xr:uid="{00000000-0005-0000-0000-00003E110000}"/>
    <cellStyle name="Currency 2 5 2 3 5 5" xfId="4415" xr:uid="{00000000-0005-0000-0000-00003F110000}"/>
    <cellStyle name="Currency 2 5 2 3 5 5 2" xfId="4416" xr:uid="{00000000-0005-0000-0000-000040110000}"/>
    <cellStyle name="Currency 2 5 2 3 5 5 2 2" xfId="4417" xr:uid="{00000000-0005-0000-0000-000041110000}"/>
    <cellStyle name="Currency 2 5 2 3 5 5 3" xfId="4418" xr:uid="{00000000-0005-0000-0000-000042110000}"/>
    <cellStyle name="Currency 2 5 2 3 5 6" xfId="4419" xr:uid="{00000000-0005-0000-0000-000043110000}"/>
    <cellStyle name="Currency 2 5 2 3 5 6 2" xfId="4420" xr:uid="{00000000-0005-0000-0000-000044110000}"/>
    <cellStyle name="Currency 2 5 2 3 5 6 2 2" xfId="4421" xr:uid="{00000000-0005-0000-0000-000045110000}"/>
    <cellStyle name="Currency 2 5 2 3 5 6 3" xfId="4422" xr:uid="{00000000-0005-0000-0000-000046110000}"/>
    <cellStyle name="Currency 2 5 2 3 5 7" xfId="4423" xr:uid="{00000000-0005-0000-0000-000047110000}"/>
    <cellStyle name="Currency 2 5 2 3 5 7 2" xfId="4424" xr:uid="{00000000-0005-0000-0000-000048110000}"/>
    <cellStyle name="Currency 2 5 2 3 5 8" xfId="4425" xr:uid="{00000000-0005-0000-0000-000049110000}"/>
    <cellStyle name="Currency 2 5 2 3 5 8 2" xfId="4426" xr:uid="{00000000-0005-0000-0000-00004A110000}"/>
    <cellStyle name="Currency 2 5 2 3 5 9" xfId="4427" xr:uid="{00000000-0005-0000-0000-00004B110000}"/>
    <cellStyle name="Currency 2 5 2 3 6" xfId="4428" xr:uid="{00000000-0005-0000-0000-00004C110000}"/>
    <cellStyle name="Currency 2 5 2 3 6 2" xfId="4429" xr:uid="{00000000-0005-0000-0000-00004D110000}"/>
    <cellStyle name="Currency 2 5 2 3 6 3" xfId="4430" xr:uid="{00000000-0005-0000-0000-00004E110000}"/>
    <cellStyle name="Currency 2 5 2 3 7" xfId="4431" xr:uid="{00000000-0005-0000-0000-00004F110000}"/>
    <cellStyle name="Currency 2 5 2 3 8" xfId="4432" xr:uid="{00000000-0005-0000-0000-000050110000}"/>
    <cellStyle name="Currency 2 5 2 3 8 2" xfId="4433" xr:uid="{00000000-0005-0000-0000-000051110000}"/>
    <cellStyle name="Currency 2 5 2 3 8 2 2" xfId="4434" xr:uid="{00000000-0005-0000-0000-000052110000}"/>
    <cellStyle name="Currency 2 5 2 3 8 3" xfId="4435" xr:uid="{00000000-0005-0000-0000-000053110000}"/>
    <cellStyle name="Currency 2 5 2 3 8 4" xfId="4436" xr:uid="{00000000-0005-0000-0000-000054110000}"/>
    <cellStyle name="Currency 2 5 2 3 9" xfId="4437" xr:uid="{00000000-0005-0000-0000-000055110000}"/>
    <cellStyle name="Currency 2 5 2 3 9 2" xfId="4438" xr:uid="{00000000-0005-0000-0000-000056110000}"/>
    <cellStyle name="Currency 2 5 2 3 9 2 2" xfId="4439" xr:uid="{00000000-0005-0000-0000-000057110000}"/>
    <cellStyle name="Currency 2 5 2 3 9 3" xfId="4440" xr:uid="{00000000-0005-0000-0000-000058110000}"/>
    <cellStyle name="Currency 2 5 2 4" xfId="4441" xr:uid="{00000000-0005-0000-0000-000059110000}"/>
    <cellStyle name="Currency 2 5 2 4 2" xfId="4442" xr:uid="{00000000-0005-0000-0000-00005A110000}"/>
    <cellStyle name="Currency 2 5 2 4 2 2" xfId="4443" xr:uid="{00000000-0005-0000-0000-00005B110000}"/>
    <cellStyle name="Currency 2 5 2 4 2 3" xfId="4444" xr:uid="{00000000-0005-0000-0000-00005C110000}"/>
    <cellStyle name="Currency 2 5 2 4 2 3 2" xfId="4445" xr:uid="{00000000-0005-0000-0000-00005D110000}"/>
    <cellStyle name="Currency 2 5 2 4 2 3 3" xfId="4446" xr:uid="{00000000-0005-0000-0000-00005E110000}"/>
    <cellStyle name="Currency 2 5 2 4 2 4" xfId="4447" xr:uid="{00000000-0005-0000-0000-00005F110000}"/>
    <cellStyle name="Currency 2 5 2 4 2 4 2" xfId="4448" xr:uid="{00000000-0005-0000-0000-000060110000}"/>
    <cellStyle name="Currency 2 5 2 4 2 4 2 2" xfId="4449" xr:uid="{00000000-0005-0000-0000-000061110000}"/>
    <cellStyle name="Currency 2 5 2 4 2 4 3" xfId="4450" xr:uid="{00000000-0005-0000-0000-000062110000}"/>
    <cellStyle name="Currency 2 5 2 4 2 5" xfId="4451" xr:uid="{00000000-0005-0000-0000-000063110000}"/>
    <cellStyle name="Currency 2 5 2 4 2 5 2" xfId="4452" xr:uid="{00000000-0005-0000-0000-000064110000}"/>
    <cellStyle name="Currency 2 5 2 4 2 5 2 2" xfId="4453" xr:uid="{00000000-0005-0000-0000-000065110000}"/>
    <cellStyle name="Currency 2 5 2 4 2 5 3" xfId="4454" xr:uid="{00000000-0005-0000-0000-000066110000}"/>
    <cellStyle name="Currency 2 5 2 4 2 6" xfId="4455" xr:uid="{00000000-0005-0000-0000-000067110000}"/>
    <cellStyle name="Currency 2 5 2 4 2 6 2" xfId="4456" xr:uid="{00000000-0005-0000-0000-000068110000}"/>
    <cellStyle name="Currency 2 5 2 4 2 6 2 2" xfId="4457" xr:uid="{00000000-0005-0000-0000-000069110000}"/>
    <cellStyle name="Currency 2 5 2 4 2 6 3" xfId="4458" xr:uid="{00000000-0005-0000-0000-00006A110000}"/>
    <cellStyle name="Currency 2 5 2 4 2 7" xfId="4459" xr:uid="{00000000-0005-0000-0000-00006B110000}"/>
    <cellStyle name="Currency 2 5 2 4 2 7 2" xfId="4460" xr:uid="{00000000-0005-0000-0000-00006C110000}"/>
    <cellStyle name="Currency 2 5 2 4 2 8" xfId="4461" xr:uid="{00000000-0005-0000-0000-00006D110000}"/>
    <cellStyle name="Currency 2 5 2 4 2 8 2" xfId="4462" xr:uid="{00000000-0005-0000-0000-00006E110000}"/>
    <cellStyle name="Currency 2 5 2 4 2 9" xfId="4463" xr:uid="{00000000-0005-0000-0000-00006F110000}"/>
    <cellStyle name="Currency 2 5 2 4 3" xfId="4464" xr:uid="{00000000-0005-0000-0000-000070110000}"/>
    <cellStyle name="Currency 2 5 2 4 3 2" xfId="4465" xr:uid="{00000000-0005-0000-0000-000071110000}"/>
    <cellStyle name="Currency 2 5 2 4 3 3" xfId="4466" xr:uid="{00000000-0005-0000-0000-000072110000}"/>
    <cellStyle name="Currency 2 5 2 4 3 3 2" xfId="4467" xr:uid="{00000000-0005-0000-0000-000073110000}"/>
    <cellStyle name="Currency 2 5 2 4 3 3 3" xfId="4468" xr:uid="{00000000-0005-0000-0000-000074110000}"/>
    <cellStyle name="Currency 2 5 2 4 3 4" xfId="4469" xr:uid="{00000000-0005-0000-0000-000075110000}"/>
    <cellStyle name="Currency 2 5 2 4 3 4 2" xfId="4470" xr:uid="{00000000-0005-0000-0000-000076110000}"/>
    <cellStyle name="Currency 2 5 2 4 3 4 2 2" xfId="4471" xr:uid="{00000000-0005-0000-0000-000077110000}"/>
    <cellStyle name="Currency 2 5 2 4 3 4 3" xfId="4472" xr:uid="{00000000-0005-0000-0000-000078110000}"/>
    <cellStyle name="Currency 2 5 2 4 3 5" xfId="4473" xr:uid="{00000000-0005-0000-0000-000079110000}"/>
    <cellStyle name="Currency 2 5 2 4 3 5 2" xfId="4474" xr:uid="{00000000-0005-0000-0000-00007A110000}"/>
    <cellStyle name="Currency 2 5 2 4 3 5 2 2" xfId="4475" xr:uid="{00000000-0005-0000-0000-00007B110000}"/>
    <cellStyle name="Currency 2 5 2 4 3 5 3" xfId="4476" xr:uid="{00000000-0005-0000-0000-00007C110000}"/>
    <cellStyle name="Currency 2 5 2 4 3 6" xfId="4477" xr:uid="{00000000-0005-0000-0000-00007D110000}"/>
    <cellStyle name="Currency 2 5 2 4 3 6 2" xfId="4478" xr:uid="{00000000-0005-0000-0000-00007E110000}"/>
    <cellStyle name="Currency 2 5 2 4 3 6 2 2" xfId="4479" xr:uid="{00000000-0005-0000-0000-00007F110000}"/>
    <cellStyle name="Currency 2 5 2 4 3 6 3" xfId="4480" xr:uid="{00000000-0005-0000-0000-000080110000}"/>
    <cellStyle name="Currency 2 5 2 4 3 7" xfId="4481" xr:uid="{00000000-0005-0000-0000-000081110000}"/>
    <cellStyle name="Currency 2 5 2 4 3 7 2" xfId="4482" xr:uid="{00000000-0005-0000-0000-000082110000}"/>
    <cellStyle name="Currency 2 5 2 4 3 8" xfId="4483" xr:uid="{00000000-0005-0000-0000-000083110000}"/>
    <cellStyle name="Currency 2 5 2 4 3 8 2" xfId="4484" xr:uid="{00000000-0005-0000-0000-000084110000}"/>
    <cellStyle name="Currency 2 5 2 4 3 9" xfId="4485" xr:uid="{00000000-0005-0000-0000-000085110000}"/>
    <cellStyle name="Currency 2 5 2 4 4" xfId="4486" xr:uid="{00000000-0005-0000-0000-000086110000}"/>
    <cellStyle name="Currency 2 5 2 4 4 2" xfId="4487" xr:uid="{00000000-0005-0000-0000-000087110000}"/>
    <cellStyle name="Currency 2 5 2 4 4 3" xfId="4488" xr:uid="{00000000-0005-0000-0000-000088110000}"/>
    <cellStyle name="Currency 2 5 2 4 4 3 2" xfId="4489" xr:uid="{00000000-0005-0000-0000-000089110000}"/>
    <cellStyle name="Currency 2 5 2 4 4 3 2 2" xfId="4490" xr:uid="{00000000-0005-0000-0000-00008A110000}"/>
    <cellStyle name="Currency 2 5 2 4 4 3 3" xfId="4491" xr:uid="{00000000-0005-0000-0000-00008B110000}"/>
    <cellStyle name="Currency 2 5 2 4 4 4" xfId="4492" xr:uid="{00000000-0005-0000-0000-00008C110000}"/>
    <cellStyle name="Currency 2 5 2 4 4 4 2" xfId="4493" xr:uid="{00000000-0005-0000-0000-00008D110000}"/>
    <cellStyle name="Currency 2 5 2 4 4 4 2 2" xfId="4494" xr:uid="{00000000-0005-0000-0000-00008E110000}"/>
    <cellStyle name="Currency 2 5 2 4 4 4 3" xfId="4495" xr:uid="{00000000-0005-0000-0000-00008F110000}"/>
    <cellStyle name="Currency 2 5 2 4 4 5" xfId="4496" xr:uid="{00000000-0005-0000-0000-000090110000}"/>
    <cellStyle name="Currency 2 5 2 4 4 5 2" xfId="4497" xr:uid="{00000000-0005-0000-0000-000091110000}"/>
    <cellStyle name="Currency 2 5 2 4 4 5 2 2" xfId="4498" xr:uid="{00000000-0005-0000-0000-000092110000}"/>
    <cellStyle name="Currency 2 5 2 4 4 5 3" xfId="4499" xr:uid="{00000000-0005-0000-0000-000093110000}"/>
    <cellStyle name="Currency 2 5 2 4 4 6" xfId="4500" xr:uid="{00000000-0005-0000-0000-000094110000}"/>
    <cellStyle name="Currency 2 5 2 4 4 6 2" xfId="4501" xr:uid="{00000000-0005-0000-0000-000095110000}"/>
    <cellStyle name="Currency 2 5 2 4 4 7" xfId="4502" xr:uid="{00000000-0005-0000-0000-000096110000}"/>
    <cellStyle name="Currency 2 5 2 4 4 7 2" xfId="4503" xr:uid="{00000000-0005-0000-0000-000097110000}"/>
    <cellStyle name="Currency 2 5 2 4 4 8" xfId="4504" xr:uid="{00000000-0005-0000-0000-000098110000}"/>
    <cellStyle name="Currency 2 5 2 4 4 9" xfId="4505" xr:uid="{00000000-0005-0000-0000-000099110000}"/>
    <cellStyle name="Currency 2 5 2 4 5" xfId="4506" xr:uid="{00000000-0005-0000-0000-00009A110000}"/>
    <cellStyle name="Currency 2 5 2 4 5 2" xfId="4507" xr:uid="{00000000-0005-0000-0000-00009B110000}"/>
    <cellStyle name="Currency 2 5 2 4 5 3" xfId="4508" xr:uid="{00000000-0005-0000-0000-00009C110000}"/>
    <cellStyle name="Currency 2 5 2 4 6" xfId="4509" xr:uid="{00000000-0005-0000-0000-00009D110000}"/>
    <cellStyle name="Currency 2 5 2 4 6 2" xfId="4510" xr:uid="{00000000-0005-0000-0000-00009E110000}"/>
    <cellStyle name="Currency 2 5 2 4 6 2 2" xfId="4511" xr:uid="{00000000-0005-0000-0000-00009F110000}"/>
    <cellStyle name="Currency 2 5 2 4 6 2 2 2" xfId="4512" xr:uid="{00000000-0005-0000-0000-0000A0110000}"/>
    <cellStyle name="Currency 2 5 2 4 6 2 3" xfId="4513" xr:uid="{00000000-0005-0000-0000-0000A1110000}"/>
    <cellStyle name="Currency 2 5 2 4 6 3" xfId="4514" xr:uid="{00000000-0005-0000-0000-0000A2110000}"/>
    <cellStyle name="Currency 2 5 2 4 6 3 2" xfId="4515" xr:uid="{00000000-0005-0000-0000-0000A3110000}"/>
    <cellStyle name="Currency 2 5 2 4 6 3 2 2" xfId="4516" xr:uid="{00000000-0005-0000-0000-0000A4110000}"/>
    <cellStyle name="Currency 2 5 2 4 6 3 3" xfId="4517" xr:uid="{00000000-0005-0000-0000-0000A5110000}"/>
    <cellStyle name="Currency 2 5 2 4 6 4" xfId="4518" xr:uid="{00000000-0005-0000-0000-0000A6110000}"/>
    <cellStyle name="Currency 2 5 2 4 6 4 2" xfId="4519" xr:uid="{00000000-0005-0000-0000-0000A7110000}"/>
    <cellStyle name="Currency 2 5 2 4 6 4 2 2" xfId="4520" xr:uid="{00000000-0005-0000-0000-0000A8110000}"/>
    <cellStyle name="Currency 2 5 2 4 6 4 3" xfId="4521" xr:uid="{00000000-0005-0000-0000-0000A9110000}"/>
    <cellStyle name="Currency 2 5 2 4 6 5" xfId="4522" xr:uid="{00000000-0005-0000-0000-0000AA110000}"/>
    <cellStyle name="Currency 2 5 2 4 6 5 2" xfId="4523" xr:uid="{00000000-0005-0000-0000-0000AB110000}"/>
    <cellStyle name="Currency 2 5 2 4 6 6" xfId="4524" xr:uid="{00000000-0005-0000-0000-0000AC110000}"/>
    <cellStyle name="Currency 2 5 2 4 6 6 2" xfId="4525" xr:uid="{00000000-0005-0000-0000-0000AD110000}"/>
    <cellStyle name="Currency 2 5 2 4 6 7" xfId="4526" xr:uid="{00000000-0005-0000-0000-0000AE110000}"/>
    <cellStyle name="Currency 2 5 2 4 7" xfId="4527" xr:uid="{00000000-0005-0000-0000-0000AF110000}"/>
    <cellStyle name="Currency 2 5 2 4 7 2" xfId="4528" xr:uid="{00000000-0005-0000-0000-0000B0110000}"/>
    <cellStyle name="Currency 2 5 2 4 7 2 2" xfId="4529" xr:uid="{00000000-0005-0000-0000-0000B1110000}"/>
    <cellStyle name="Currency 2 5 2 4 7 3" xfId="4530" xr:uid="{00000000-0005-0000-0000-0000B2110000}"/>
    <cellStyle name="Currency 2 5 2 4 8" xfId="4531" xr:uid="{00000000-0005-0000-0000-0000B3110000}"/>
    <cellStyle name="Currency 2 5 2 4 8 2" xfId="4532" xr:uid="{00000000-0005-0000-0000-0000B4110000}"/>
    <cellStyle name="Currency 2 5 2 4 8 2 2" xfId="4533" xr:uid="{00000000-0005-0000-0000-0000B5110000}"/>
    <cellStyle name="Currency 2 5 2 4 8 3" xfId="4534" xr:uid="{00000000-0005-0000-0000-0000B6110000}"/>
    <cellStyle name="Currency 2 5 2 5" xfId="4535" xr:uid="{00000000-0005-0000-0000-0000B7110000}"/>
    <cellStyle name="Currency 2 5 2 5 10" xfId="4536" xr:uid="{00000000-0005-0000-0000-0000B8110000}"/>
    <cellStyle name="Currency 2 5 2 5 2" xfId="4537" xr:uid="{00000000-0005-0000-0000-0000B9110000}"/>
    <cellStyle name="Currency 2 5 2 5 2 2" xfId="4538" xr:uid="{00000000-0005-0000-0000-0000BA110000}"/>
    <cellStyle name="Currency 2 5 2 5 2 3" xfId="4539" xr:uid="{00000000-0005-0000-0000-0000BB110000}"/>
    <cellStyle name="Currency 2 5 2 5 2 3 2" xfId="4540" xr:uid="{00000000-0005-0000-0000-0000BC110000}"/>
    <cellStyle name="Currency 2 5 2 5 2 3 3" xfId="4541" xr:uid="{00000000-0005-0000-0000-0000BD110000}"/>
    <cellStyle name="Currency 2 5 2 5 2 4" xfId="4542" xr:uid="{00000000-0005-0000-0000-0000BE110000}"/>
    <cellStyle name="Currency 2 5 2 5 2 4 2" xfId="4543" xr:uid="{00000000-0005-0000-0000-0000BF110000}"/>
    <cellStyle name="Currency 2 5 2 5 2 4 2 2" xfId="4544" xr:uid="{00000000-0005-0000-0000-0000C0110000}"/>
    <cellStyle name="Currency 2 5 2 5 2 4 3" xfId="4545" xr:uid="{00000000-0005-0000-0000-0000C1110000}"/>
    <cellStyle name="Currency 2 5 2 5 2 5" xfId="4546" xr:uid="{00000000-0005-0000-0000-0000C2110000}"/>
    <cellStyle name="Currency 2 5 2 5 2 5 2" xfId="4547" xr:uid="{00000000-0005-0000-0000-0000C3110000}"/>
    <cellStyle name="Currency 2 5 2 5 2 5 2 2" xfId="4548" xr:uid="{00000000-0005-0000-0000-0000C4110000}"/>
    <cellStyle name="Currency 2 5 2 5 2 5 3" xfId="4549" xr:uid="{00000000-0005-0000-0000-0000C5110000}"/>
    <cellStyle name="Currency 2 5 2 5 2 6" xfId="4550" xr:uid="{00000000-0005-0000-0000-0000C6110000}"/>
    <cellStyle name="Currency 2 5 2 5 2 6 2" xfId="4551" xr:uid="{00000000-0005-0000-0000-0000C7110000}"/>
    <cellStyle name="Currency 2 5 2 5 2 6 2 2" xfId="4552" xr:uid="{00000000-0005-0000-0000-0000C8110000}"/>
    <cellStyle name="Currency 2 5 2 5 2 6 3" xfId="4553" xr:uid="{00000000-0005-0000-0000-0000C9110000}"/>
    <cellStyle name="Currency 2 5 2 5 2 7" xfId="4554" xr:uid="{00000000-0005-0000-0000-0000CA110000}"/>
    <cellStyle name="Currency 2 5 2 5 2 7 2" xfId="4555" xr:uid="{00000000-0005-0000-0000-0000CB110000}"/>
    <cellStyle name="Currency 2 5 2 5 2 8" xfId="4556" xr:uid="{00000000-0005-0000-0000-0000CC110000}"/>
    <cellStyle name="Currency 2 5 2 5 2 8 2" xfId="4557" xr:uid="{00000000-0005-0000-0000-0000CD110000}"/>
    <cellStyle name="Currency 2 5 2 5 2 9" xfId="4558" xr:uid="{00000000-0005-0000-0000-0000CE110000}"/>
    <cellStyle name="Currency 2 5 2 5 3" xfId="4559" xr:uid="{00000000-0005-0000-0000-0000CF110000}"/>
    <cellStyle name="Currency 2 5 2 5 4" xfId="4560" xr:uid="{00000000-0005-0000-0000-0000D0110000}"/>
    <cellStyle name="Currency 2 5 2 5 4 2" xfId="4561" xr:uid="{00000000-0005-0000-0000-0000D1110000}"/>
    <cellStyle name="Currency 2 5 2 5 4 3" xfId="4562" xr:uid="{00000000-0005-0000-0000-0000D2110000}"/>
    <cellStyle name="Currency 2 5 2 5 5" xfId="4563" xr:uid="{00000000-0005-0000-0000-0000D3110000}"/>
    <cellStyle name="Currency 2 5 2 5 5 2" xfId="4564" xr:uid="{00000000-0005-0000-0000-0000D4110000}"/>
    <cellStyle name="Currency 2 5 2 5 5 2 2" xfId="4565" xr:uid="{00000000-0005-0000-0000-0000D5110000}"/>
    <cellStyle name="Currency 2 5 2 5 5 3" xfId="4566" xr:uid="{00000000-0005-0000-0000-0000D6110000}"/>
    <cellStyle name="Currency 2 5 2 5 6" xfId="4567" xr:uid="{00000000-0005-0000-0000-0000D7110000}"/>
    <cellStyle name="Currency 2 5 2 5 6 2" xfId="4568" xr:uid="{00000000-0005-0000-0000-0000D8110000}"/>
    <cellStyle name="Currency 2 5 2 5 6 2 2" xfId="4569" xr:uid="{00000000-0005-0000-0000-0000D9110000}"/>
    <cellStyle name="Currency 2 5 2 5 6 3" xfId="4570" xr:uid="{00000000-0005-0000-0000-0000DA110000}"/>
    <cellStyle name="Currency 2 5 2 5 7" xfId="4571" xr:uid="{00000000-0005-0000-0000-0000DB110000}"/>
    <cellStyle name="Currency 2 5 2 5 7 2" xfId="4572" xr:uid="{00000000-0005-0000-0000-0000DC110000}"/>
    <cellStyle name="Currency 2 5 2 5 7 2 2" xfId="4573" xr:uid="{00000000-0005-0000-0000-0000DD110000}"/>
    <cellStyle name="Currency 2 5 2 5 7 3" xfId="4574" xr:uid="{00000000-0005-0000-0000-0000DE110000}"/>
    <cellStyle name="Currency 2 5 2 5 8" xfId="4575" xr:uid="{00000000-0005-0000-0000-0000DF110000}"/>
    <cellStyle name="Currency 2 5 2 5 8 2" xfId="4576" xr:uid="{00000000-0005-0000-0000-0000E0110000}"/>
    <cellStyle name="Currency 2 5 2 5 9" xfId="4577" xr:uid="{00000000-0005-0000-0000-0000E1110000}"/>
    <cellStyle name="Currency 2 5 2 5 9 2" xfId="4578" xr:uid="{00000000-0005-0000-0000-0000E2110000}"/>
    <cellStyle name="Currency 2 5 2 6" xfId="4579" xr:uid="{00000000-0005-0000-0000-0000E3110000}"/>
    <cellStyle name="Currency 2 5 2 6 2" xfId="4580" xr:uid="{00000000-0005-0000-0000-0000E4110000}"/>
    <cellStyle name="Currency 2 5 2 6 2 10" xfId="4581" xr:uid="{00000000-0005-0000-0000-0000E5110000}"/>
    <cellStyle name="Currency 2 5 2 6 2 2" xfId="4582" xr:uid="{00000000-0005-0000-0000-0000E6110000}"/>
    <cellStyle name="Currency 2 5 2 6 2 3" xfId="4583" xr:uid="{00000000-0005-0000-0000-0000E7110000}"/>
    <cellStyle name="Currency 2 5 2 6 2 4" xfId="4584" xr:uid="{00000000-0005-0000-0000-0000E8110000}"/>
    <cellStyle name="Currency 2 5 2 6 2 4 2" xfId="4585" xr:uid="{00000000-0005-0000-0000-0000E9110000}"/>
    <cellStyle name="Currency 2 5 2 6 2 4 2 2" xfId="4586" xr:uid="{00000000-0005-0000-0000-0000EA110000}"/>
    <cellStyle name="Currency 2 5 2 6 2 4 3" xfId="4587" xr:uid="{00000000-0005-0000-0000-0000EB110000}"/>
    <cellStyle name="Currency 2 5 2 6 2 5" xfId="4588" xr:uid="{00000000-0005-0000-0000-0000EC110000}"/>
    <cellStyle name="Currency 2 5 2 6 2 5 2" xfId="4589" xr:uid="{00000000-0005-0000-0000-0000ED110000}"/>
    <cellStyle name="Currency 2 5 2 6 2 5 2 2" xfId="4590" xr:uid="{00000000-0005-0000-0000-0000EE110000}"/>
    <cellStyle name="Currency 2 5 2 6 2 5 3" xfId="4591" xr:uid="{00000000-0005-0000-0000-0000EF110000}"/>
    <cellStyle name="Currency 2 5 2 6 2 6" xfId="4592" xr:uid="{00000000-0005-0000-0000-0000F0110000}"/>
    <cellStyle name="Currency 2 5 2 6 2 6 2" xfId="4593" xr:uid="{00000000-0005-0000-0000-0000F1110000}"/>
    <cellStyle name="Currency 2 5 2 6 2 6 2 2" xfId="4594" xr:uid="{00000000-0005-0000-0000-0000F2110000}"/>
    <cellStyle name="Currency 2 5 2 6 2 6 3" xfId="4595" xr:uid="{00000000-0005-0000-0000-0000F3110000}"/>
    <cellStyle name="Currency 2 5 2 6 2 7" xfId="4596" xr:uid="{00000000-0005-0000-0000-0000F4110000}"/>
    <cellStyle name="Currency 2 5 2 6 2 7 2" xfId="4597" xr:uid="{00000000-0005-0000-0000-0000F5110000}"/>
    <cellStyle name="Currency 2 5 2 6 2 8" xfId="4598" xr:uid="{00000000-0005-0000-0000-0000F6110000}"/>
    <cellStyle name="Currency 2 5 2 6 2 8 2" xfId="4599" xr:uid="{00000000-0005-0000-0000-0000F7110000}"/>
    <cellStyle name="Currency 2 5 2 6 2 9" xfId="4600" xr:uid="{00000000-0005-0000-0000-0000F8110000}"/>
    <cellStyle name="Currency 2 5 2 6 3" xfId="4601" xr:uid="{00000000-0005-0000-0000-0000F9110000}"/>
    <cellStyle name="Currency 2 5 2 6 4" xfId="4602" xr:uid="{00000000-0005-0000-0000-0000FA110000}"/>
    <cellStyle name="Currency 2 5 2 6 4 2" xfId="4603" xr:uid="{00000000-0005-0000-0000-0000FB110000}"/>
    <cellStyle name="Currency 2 5 2 6 4 2 2" xfId="4604" xr:uid="{00000000-0005-0000-0000-0000FC110000}"/>
    <cellStyle name="Currency 2 5 2 6 4 3" xfId="4605" xr:uid="{00000000-0005-0000-0000-0000FD110000}"/>
    <cellStyle name="Currency 2 5 2 6 5" xfId="4606" xr:uid="{00000000-0005-0000-0000-0000FE110000}"/>
    <cellStyle name="Currency 2 5 2 6 5 2" xfId="4607" xr:uid="{00000000-0005-0000-0000-0000FF110000}"/>
    <cellStyle name="Currency 2 5 2 6 5 2 2" xfId="4608" xr:uid="{00000000-0005-0000-0000-000000120000}"/>
    <cellStyle name="Currency 2 5 2 6 5 3" xfId="4609" xr:uid="{00000000-0005-0000-0000-000001120000}"/>
    <cellStyle name="Currency 2 5 2 7" xfId="4610" xr:uid="{00000000-0005-0000-0000-000002120000}"/>
    <cellStyle name="Currency 2 5 2 7 2" xfId="4611" xr:uid="{00000000-0005-0000-0000-000003120000}"/>
    <cellStyle name="Currency 2 5 2 7 3" xfId="4612" xr:uid="{00000000-0005-0000-0000-000004120000}"/>
    <cellStyle name="Currency 2 5 2 7 3 2" xfId="4613" xr:uid="{00000000-0005-0000-0000-000005120000}"/>
    <cellStyle name="Currency 2 5 2 7 3 3" xfId="4614" xr:uid="{00000000-0005-0000-0000-000006120000}"/>
    <cellStyle name="Currency 2 5 2 7 4" xfId="4615" xr:uid="{00000000-0005-0000-0000-000007120000}"/>
    <cellStyle name="Currency 2 5 2 7 4 2" xfId="4616" xr:uid="{00000000-0005-0000-0000-000008120000}"/>
    <cellStyle name="Currency 2 5 2 7 4 2 2" xfId="4617" xr:uid="{00000000-0005-0000-0000-000009120000}"/>
    <cellStyle name="Currency 2 5 2 7 4 3" xfId="4618" xr:uid="{00000000-0005-0000-0000-00000A120000}"/>
    <cellStyle name="Currency 2 5 2 7 5" xfId="4619" xr:uid="{00000000-0005-0000-0000-00000B120000}"/>
    <cellStyle name="Currency 2 5 2 7 5 2" xfId="4620" xr:uid="{00000000-0005-0000-0000-00000C120000}"/>
    <cellStyle name="Currency 2 5 2 7 5 2 2" xfId="4621" xr:uid="{00000000-0005-0000-0000-00000D120000}"/>
    <cellStyle name="Currency 2 5 2 7 5 3" xfId="4622" xr:uid="{00000000-0005-0000-0000-00000E120000}"/>
    <cellStyle name="Currency 2 5 2 7 6" xfId="4623" xr:uid="{00000000-0005-0000-0000-00000F120000}"/>
    <cellStyle name="Currency 2 5 2 7 6 2" xfId="4624" xr:uid="{00000000-0005-0000-0000-000010120000}"/>
    <cellStyle name="Currency 2 5 2 7 6 2 2" xfId="4625" xr:uid="{00000000-0005-0000-0000-000011120000}"/>
    <cellStyle name="Currency 2 5 2 7 6 3" xfId="4626" xr:uid="{00000000-0005-0000-0000-000012120000}"/>
    <cellStyle name="Currency 2 5 2 7 7" xfId="4627" xr:uid="{00000000-0005-0000-0000-000013120000}"/>
    <cellStyle name="Currency 2 5 2 7 7 2" xfId="4628" xr:uid="{00000000-0005-0000-0000-000014120000}"/>
    <cellStyle name="Currency 2 5 2 7 8" xfId="4629" xr:uid="{00000000-0005-0000-0000-000015120000}"/>
    <cellStyle name="Currency 2 5 2 7 8 2" xfId="4630" xr:uid="{00000000-0005-0000-0000-000016120000}"/>
    <cellStyle name="Currency 2 5 2 7 9" xfId="4631" xr:uid="{00000000-0005-0000-0000-000017120000}"/>
    <cellStyle name="Currency 2 5 2 8" xfId="4632" xr:uid="{00000000-0005-0000-0000-000018120000}"/>
    <cellStyle name="Currency 2 5 2 8 2" xfId="4633" xr:uid="{00000000-0005-0000-0000-000019120000}"/>
    <cellStyle name="Currency 2 5 2 8 3" xfId="4634" xr:uid="{00000000-0005-0000-0000-00001A120000}"/>
    <cellStyle name="Currency 2 5 2 9" xfId="4635" xr:uid="{00000000-0005-0000-0000-00001B120000}"/>
    <cellStyle name="Currency 2 5 3" xfId="4636" xr:uid="{00000000-0005-0000-0000-00001C120000}"/>
    <cellStyle name="Currency 2 5 3 10" xfId="4637" xr:uid="{00000000-0005-0000-0000-00001D120000}"/>
    <cellStyle name="Currency 2 5 3 10 2" xfId="4638" xr:uid="{00000000-0005-0000-0000-00001E120000}"/>
    <cellStyle name="Currency 2 5 3 10 2 2" xfId="4639" xr:uid="{00000000-0005-0000-0000-00001F120000}"/>
    <cellStyle name="Currency 2 5 3 10 3" xfId="4640" xr:uid="{00000000-0005-0000-0000-000020120000}"/>
    <cellStyle name="Currency 2 5 3 10 4" xfId="4641" xr:uid="{00000000-0005-0000-0000-000021120000}"/>
    <cellStyle name="Currency 2 5 3 11" xfId="4642" xr:uid="{00000000-0005-0000-0000-000022120000}"/>
    <cellStyle name="Currency 2 5 3 11 2" xfId="4643" xr:uid="{00000000-0005-0000-0000-000023120000}"/>
    <cellStyle name="Currency 2 5 3 11 2 2" xfId="4644" xr:uid="{00000000-0005-0000-0000-000024120000}"/>
    <cellStyle name="Currency 2 5 3 11 3" xfId="4645" xr:uid="{00000000-0005-0000-0000-000025120000}"/>
    <cellStyle name="Currency 2 5 3 12" xfId="4646" xr:uid="{00000000-0005-0000-0000-000026120000}"/>
    <cellStyle name="Currency 2 5 3 12 2" xfId="4647" xr:uid="{00000000-0005-0000-0000-000027120000}"/>
    <cellStyle name="Currency 2 5 3 12 2 2" xfId="4648" xr:uid="{00000000-0005-0000-0000-000028120000}"/>
    <cellStyle name="Currency 2 5 3 12 3" xfId="4649" xr:uid="{00000000-0005-0000-0000-000029120000}"/>
    <cellStyle name="Currency 2 5 3 13" xfId="4650" xr:uid="{00000000-0005-0000-0000-00002A120000}"/>
    <cellStyle name="Currency 2 5 3 13 2" xfId="4651" xr:uid="{00000000-0005-0000-0000-00002B120000}"/>
    <cellStyle name="Currency 2 5 3 14" xfId="4652" xr:uid="{00000000-0005-0000-0000-00002C120000}"/>
    <cellStyle name="Currency 2 5 3 14 2" xfId="4653" xr:uid="{00000000-0005-0000-0000-00002D120000}"/>
    <cellStyle name="Currency 2 5 3 15" xfId="4654" xr:uid="{00000000-0005-0000-0000-00002E120000}"/>
    <cellStyle name="Currency 2 5 3 16" xfId="4655" xr:uid="{00000000-0005-0000-0000-00002F120000}"/>
    <cellStyle name="Currency 2 5 3 17" xfId="4656" xr:uid="{00000000-0005-0000-0000-000030120000}"/>
    <cellStyle name="Currency 2 5 3 2" xfId="4657" xr:uid="{00000000-0005-0000-0000-000031120000}"/>
    <cellStyle name="Currency 2 5 3 2 10" xfId="4658" xr:uid="{00000000-0005-0000-0000-000032120000}"/>
    <cellStyle name="Currency 2 5 3 2 10 2" xfId="4659" xr:uid="{00000000-0005-0000-0000-000033120000}"/>
    <cellStyle name="Currency 2 5 3 2 10 2 2" xfId="4660" xr:uid="{00000000-0005-0000-0000-000034120000}"/>
    <cellStyle name="Currency 2 5 3 2 10 3" xfId="4661" xr:uid="{00000000-0005-0000-0000-000035120000}"/>
    <cellStyle name="Currency 2 5 3 2 11" xfId="4662" xr:uid="{00000000-0005-0000-0000-000036120000}"/>
    <cellStyle name="Currency 2 5 3 2 11 2" xfId="4663" xr:uid="{00000000-0005-0000-0000-000037120000}"/>
    <cellStyle name="Currency 2 5 3 2 12" xfId="4664" xr:uid="{00000000-0005-0000-0000-000038120000}"/>
    <cellStyle name="Currency 2 5 3 2 12 2" xfId="4665" xr:uid="{00000000-0005-0000-0000-000039120000}"/>
    <cellStyle name="Currency 2 5 3 2 13" xfId="4666" xr:uid="{00000000-0005-0000-0000-00003A120000}"/>
    <cellStyle name="Currency 2 5 3 2 14" xfId="4667" xr:uid="{00000000-0005-0000-0000-00003B120000}"/>
    <cellStyle name="Currency 2 5 3 2 15" xfId="4668" xr:uid="{00000000-0005-0000-0000-00003C120000}"/>
    <cellStyle name="Currency 2 5 3 2 2" xfId="4669" xr:uid="{00000000-0005-0000-0000-00003D120000}"/>
    <cellStyle name="Currency 2 5 3 2 2 2" xfId="4670" xr:uid="{00000000-0005-0000-0000-00003E120000}"/>
    <cellStyle name="Currency 2 5 3 2 2 2 2" xfId="4671" xr:uid="{00000000-0005-0000-0000-00003F120000}"/>
    <cellStyle name="Currency 2 5 3 2 2 2 3" xfId="4672" xr:uid="{00000000-0005-0000-0000-000040120000}"/>
    <cellStyle name="Currency 2 5 3 2 2 2 3 2" xfId="4673" xr:uid="{00000000-0005-0000-0000-000041120000}"/>
    <cellStyle name="Currency 2 5 3 2 2 2 3 3" xfId="4674" xr:uid="{00000000-0005-0000-0000-000042120000}"/>
    <cellStyle name="Currency 2 5 3 2 2 2 4" xfId="4675" xr:uid="{00000000-0005-0000-0000-000043120000}"/>
    <cellStyle name="Currency 2 5 3 2 2 2 4 2" xfId="4676" xr:uid="{00000000-0005-0000-0000-000044120000}"/>
    <cellStyle name="Currency 2 5 3 2 2 2 4 2 2" xfId="4677" xr:uid="{00000000-0005-0000-0000-000045120000}"/>
    <cellStyle name="Currency 2 5 3 2 2 2 4 3" xfId="4678" xr:uid="{00000000-0005-0000-0000-000046120000}"/>
    <cellStyle name="Currency 2 5 3 2 2 2 5" xfId="4679" xr:uid="{00000000-0005-0000-0000-000047120000}"/>
    <cellStyle name="Currency 2 5 3 2 2 2 5 2" xfId="4680" xr:uid="{00000000-0005-0000-0000-000048120000}"/>
    <cellStyle name="Currency 2 5 3 2 2 2 5 2 2" xfId="4681" xr:uid="{00000000-0005-0000-0000-000049120000}"/>
    <cellStyle name="Currency 2 5 3 2 2 2 5 3" xfId="4682" xr:uid="{00000000-0005-0000-0000-00004A120000}"/>
    <cellStyle name="Currency 2 5 3 2 2 2 6" xfId="4683" xr:uid="{00000000-0005-0000-0000-00004B120000}"/>
    <cellStyle name="Currency 2 5 3 2 2 2 6 2" xfId="4684" xr:uid="{00000000-0005-0000-0000-00004C120000}"/>
    <cellStyle name="Currency 2 5 3 2 2 2 6 2 2" xfId="4685" xr:uid="{00000000-0005-0000-0000-00004D120000}"/>
    <cellStyle name="Currency 2 5 3 2 2 2 6 3" xfId="4686" xr:uid="{00000000-0005-0000-0000-00004E120000}"/>
    <cellStyle name="Currency 2 5 3 2 2 2 7" xfId="4687" xr:uid="{00000000-0005-0000-0000-00004F120000}"/>
    <cellStyle name="Currency 2 5 3 2 2 2 7 2" xfId="4688" xr:uid="{00000000-0005-0000-0000-000050120000}"/>
    <cellStyle name="Currency 2 5 3 2 2 2 8" xfId="4689" xr:uid="{00000000-0005-0000-0000-000051120000}"/>
    <cellStyle name="Currency 2 5 3 2 2 2 8 2" xfId="4690" xr:uid="{00000000-0005-0000-0000-000052120000}"/>
    <cellStyle name="Currency 2 5 3 2 2 2 9" xfId="4691" xr:uid="{00000000-0005-0000-0000-000053120000}"/>
    <cellStyle name="Currency 2 5 3 2 2 3" xfId="4692" xr:uid="{00000000-0005-0000-0000-000054120000}"/>
    <cellStyle name="Currency 2 5 3 2 2 3 2" xfId="4693" xr:uid="{00000000-0005-0000-0000-000055120000}"/>
    <cellStyle name="Currency 2 5 3 2 2 3 3" xfId="4694" xr:uid="{00000000-0005-0000-0000-000056120000}"/>
    <cellStyle name="Currency 2 5 3 2 2 3 3 2" xfId="4695" xr:uid="{00000000-0005-0000-0000-000057120000}"/>
    <cellStyle name="Currency 2 5 3 2 2 3 3 3" xfId="4696" xr:uid="{00000000-0005-0000-0000-000058120000}"/>
    <cellStyle name="Currency 2 5 3 2 2 3 4" xfId="4697" xr:uid="{00000000-0005-0000-0000-000059120000}"/>
    <cellStyle name="Currency 2 5 3 2 2 3 4 2" xfId="4698" xr:uid="{00000000-0005-0000-0000-00005A120000}"/>
    <cellStyle name="Currency 2 5 3 2 2 3 4 2 2" xfId="4699" xr:uid="{00000000-0005-0000-0000-00005B120000}"/>
    <cellStyle name="Currency 2 5 3 2 2 3 4 3" xfId="4700" xr:uid="{00000000-0005-0000-0000-00005C120000}"/>
    <cellStyle name="Currency 2 5 3 2 2 3 5" xfId="4701" xr:uid="{00000000-0005-0000-0000-00005D120000}"/>
    <cellStyle name="Currency 2 5 3 2 2 3 5 2" xfId="4702" xr:uid="{00000000-0005-0000-0000-00005E120000}"/>
    <cellStyle name="Currency 2 5 3 2 2 3 5 2 2" xfId="4703" xr:uid="{00000000-0005-0000-0000-00005F120000}"/>
    <cellStyle name="Currency 2 5 3 2 2 3 5 3" xfId="4704" xr:uid="{00000000-0005-0000-0000-000060120000}"/>
    <cellStyle name="Currency 2 5 3 2 2 3 6" xfId="4705" xr:uid="{00000000-0005-0000-0000-000061120000}"/>
    <cellStyle name="Currency 2 5 3 2 2 3 6 2" xfId="4706" xr:uid="{00000000-0005-0000-0000-000062120000}"/>
    <cellStyle name="Currency 2 5 3 2 2 3 6 2 2" xfId="4707" xr:uid="{00000000-0005-0000-0000-000063120000}"/>
    <cellStyle name="Currency 2 5 3 2 2 3 6 3" xfId="4708" xr:uid="{00000000-0005-0000-0000-000064120000}"/>
    <cellStyle name="Currency 2 5 3 2 2 3 7" xfId="4709" xr:uid="{00000000-0005-0000-0000-000065120000}"/>
    <cellStyle name="Currency 2 5 3 2 2 3 7 2" xfId="4710" xr:uid="{00000000-0005-0000-0000-000066120000}"/>
    <cellStyle name="Currency 2 5 3 2 2 3 8" xfId="4711" xr:uid="{00000000-0005-0000-0000-000067120000}"/>
    <cellStyle name="Currency 2 5 3 2 2 3 8 2" xfId="4712" xr:uid="{00000000-0005-0000-0000-000068120000}"/>
    <cellStyle name="Currency 2 5 3 2 2 3 9" xfId="4713" xr:uid="{00000000-0005-0000-0000-000069120000}"/>
    <cellStyle name="Currency 2 5 3 2 2 4" xfId="4714" xr:uid="{00000000-0005-0000-0000-00006A120000}"/>
    <cellStyle name="Currency 2 5 3 2 2 4 2" xfId="4715" xr:uid="{00000000-0005-0000-0000-00006B120000}"/>
    <cellStyle name="Currency 2 5 3 2 2 4 3" xfId="4716" xr:uid="{00000000-0005-0000-0000-00006C120000}"/>
    <cellStyle name="Currency 2 5 3 2 2 4 3 2" xfId="4717" xr:uid="{00000000-0005-0000-0000-00006D120000}"/>
    <cellStyle name="Currency 2 5 3 2 2 4 3 2 2" xfId="4718" xr:uid="{00000000-0005-0000-0000-00006E120000}"/>
    <cellStyle name="Currency 2 5 3 2 2 4 3 3" xfId="4719" xr:uid="{00000000-0005-0000-0000-00006F120000}"/>
    <cellStyle name="Currency 2 5 3 2 2 4 4" xfId="4720" xr:uid="{00000000-0005-0000-0000-000070120000}"/>
    <cellStyle name="Currency 2 5 3 2 2 4 4 2" xfId="4721" xr:uid="{00000000-0005-0000-0000-000071120000}"/>
    <cellStyle name="Currency 2 5 3 2 2 4 4 2 2" xfId="4722" xr:uid="{00000000-0005-0000-0000-000072120000}"/>
    <cellStyle name="Currency 2 5 3 2 2 4 4 3" xfId="4723" xr:uid="{00000000-0005-0000-0000-000073120000}"/>
    <cellStyle name="Currency 2 5 3 2 2 4 5" xfId="4724" xr:uid="{00000000-0005-0000-0000-000074120000}"/>
    <cellStyle name="Currency 2 5 3 2 2 4 5 2" xfId="4725" xr:uid="{00000000-0005-0000-0000-000075120000}"/>
    <cellStyle name="Currency 2 5 3 2 2 4 5 2 2" xfId="4726" xr:uid="{00000000-0005-0000-0000-000076120000}"/>
    <cellStyle name="Currency 2 5 3 2 2 4 5 3" xfId="4727" xr:uid="{00000000-0005-0000-0000-000077120000}"/>
    <cellStyle name="Currency 2 5 3 2 2 4 6" xfId="4728" xr:uid="{00000000-0005-0000-0000-000078120000}"/>
    <cellStyle name="Currency 2 5 3 2 2 4 6 2" xfId="4729" xr:uid="{00000000-0005-0000-0000-000079120000}"/>
    <cellStyle name="Currency 2 5 3 2 2 4 7" xfId="4730" xr:uid="{00000000-0005-0000-0000-00007A120000}"/>
    <cellStyle name="Currency 2 5 3 2 2 4 7 2" xfId="4731" xr:uid="{00000000-0005-0000-0000-00007B120000}"/>
    <cellStyle name="Currency 2 5 3 2 2 4 8" xfId="4732" xr:uid="{00000000-0005-0000-0000-00007C120000}"/>
    <cellStyle name="Currency 2 5 3 2 2 4 9" xfId="4733" xr:uid="{00000000-0005-0000-0000-00007D120000}"/>
    <cellStyle name="Currency 2 5 3 2 2 5" xfId="4734" xr:uid="{00000000-0005-0000-0000-00007E120000}"/>
    <cellStyle name="Currency 2 5 3 2 2 5 2" xfId="4735" xr:uid="{00000000-0005-0000-0000-00007F120000}"/>
    <cellStyle name="Currency 2 5 3 2 2 5 3" xfId="4736" xr:uid="{00000000-0005-0000-0000-000080120000}"/>
    <cellStyle name="Currency 2 5 3 2 2 6" xfId="4737" xr:uid="{00000000-0005-0000-0000-000081120000}"/>
    <cellStyle name="Currency 2 5 3 2 2 6 2" xfId="4738" xr:uid="{00000000-0005-0000-0000-000082120000}"/>
    <cellStyle name="Currency 2 5 3 2 2 6 2 2" xfId="4739" xr:uid="{00000000-0005-0000-0000-000083120000}"/>
    <cellStyle name="Currency 2 5 3 2 2 6 2 2 2" xfId="4740" xr:uid="{00000000-0005-0000-0000-000084120000}"/>
    <cellStyle name="Currency 2 5 3 2 2 6 2 3" xfId="4741" xr:uid="{00000000-0005-0000-0000-000085120000}"/>
    <cellStyle name="Currency 2 5 3 2 2 6 3" xfId="4742" xr:uid="{00000000-0005-0000-0000-000086120000}"/>
    <cellStyle name="Currency 2 5 3 2 2 6 3 2" xfId="4743" xr:uid="{00000000-0005-0000-0000-000087120000}"/>
    <cellStyle name="Currency 2 5 3 2 2 6 3 2 2" xfId="4744" xr:uid="{00000000-0005-0000-0000-000088120000}"/>
    <cellStyle name="Currency 2 5 3 2 2 6 3 3" xfId="4745" xr:uid="{00000000-0005-0000-0000-000089120000}"/>
    <cellStyle name="Currency 2 5 3 2 2 6 4" xfId="4746" xr:uid="{00000000-0005-0000-0000-00008A120000}"/>
    <cellStyle name="Currency 2 5 3 2 2 6 4 2" xfId="4747" xr:uid="{00000000-0005-0000-0000-00008B120000}"/>
    <cellStyle name="Currency 2 5 3 2 2 6 4 2 2" xfId="4748" xr:uid="{00000000-0005-0000-0000-00008C120000}"/>
    <cellStyle name="Currency 2 5 3 2 2 6 4 3" xfId="4749" xr:uid="{00000000-0005-0000-0000-00008D120000}"/>
    <cellStyle name="Currency 2 5 3 2 2 6 5" xfId="4750" xr:uid="{00000000-0005-0000-0000-00008E120000}"/>
    <cellStyle name="Currency 2 5 3 2 2 6 5 2" xfId="4751" xr:uid="{00000000-0005-0000-0000-00008F120000}"/>
    <cellStyle name="Currency 2 5 3 2 2 6 6" xfId="4752" xr:uid="{00000000-0005-0000-0000-000090120000}"/>
    <cellStyle name="Currency 2 5 3 2 2 6 6 2" xfId="4753" xr:uid="{00000000-0005-0000-0000-000091120000}"/>
    <cellStyle name="Currency 2 5 3 2 2 6 7" xfId="4754" xr:uid="{00000000-0005-0000-0000-000092120000}"/>
    <cellStyle name="Currency 2 5 3 2 2 7" xfId="4755" xr:uid="{00000000-0005-0000-0000-000093120000}"/>
    <cellStyle name="Currency 2 5 3 2 2 7 2" xfId="4756" xr:uid="{00000000-0005-0000-0000-000094120000}"/>
    <cellStyle name="Currency 2 5 3 2 2 7 2 2" xfId="4757" xr:uid="{00000000-0005-0000-0000-000095120000}"/>
    <cellStyle name="Currency 2 5 3 2 2 7 3" xfId="4758" xr:uid="{00000000-0005-0000-0000-000096120000}"/>
    <cellStyle name="Currency 2 5 3 2 2 8" xfId="4759" xr:uid="{00000000-0005-0000-0000-000097120000}"/>
    <cellStyle name="Currency 2 5 3 2 2 8 2" xfId="4760" xr:uid="{00000000-0005-0000-0000-000098120000}"/>
    <cellStyle name="Currency 2 5 3 2 2 8 2 2" xfId="4761" xr:uid="{00000000-0005-0000-0000-000099120000}"/>
    <cellStyle name="Currency 2 5 3 2 2 8 3" xfId="4762" xr:uid="{00000000-0005-0000-0000-00009A120000}"/>
    <cellStyle name="Currency 2 5 3 2 3" xfId="4763" xr:uid="{00000000-0005-0000-0000-00009B120000}"/>
    <cellStyle name="Currency 2 5 3 2 3 10" xfId="4764" xr:uid="{00000000-0005-0000-0000-00009C120000}"/>
    <cellStyle name="Currency 2 5 3 2 3 2" xfId="4765" xr:uid="{00000000-0005-0000-0000-00009D120000}"/>
    <cellStyle name="Currency 2 5 3 2 3 2 2" xfId="4766" xr:uid="{00000000-0005-0000-0000-00009E120000}"/>
    <cellStyle name="Currency 2 5 3 2 3 2 3" xfId="4767" xr:uid="{00000000-0005-0000-0000-00009F120000}"/>
    <cellStyle name="Currency 2 5 3 2 3 2 3 2" xfId="4768" xr:uid="{00000000-0005-0000-0000-0000A0120000}"/>
    <cellStyle name="Currency 2 5 3 2 3 2 3 3" xfId="4769" xr:uid="{00000000-0005-0000-0000-0000A1120000}"/>
    <cellStyle name="Currency 2 5 3 2 3 2 4" xfId="4770" xr:uid="{00000000-0005-0000-0000-0000A2120000}"/>
    <cellStyle name="Currency 2 5 3 2 3 2 4 2" xfId="4771" xr:uid="{00000000-0005-0000-0000-0000A3120000}"/>
    <cellStyle name="Currency 2 5 3 2 3 2 4 2 2" xfId="4772" xr:uid="{00000000-0005-0000-0000-0000A4120000}"/>
    <cellStyle name="Currency 2 5 3 2 3 2 4 3" xfId="4773" xr:uid="{00000000-0005-0000-0000-0000A5120000}"/>
    <cellStyle name="Currency 2 5 3 2 3 2 5" xfId="4774" xr:uid="{00000000-0005-0000-0000-0000A6120000}"/>
    <cellStyle name="Currency 2 5 3 2 3 2 5 2" xfId="4775" xr:uid="{00000000-0005-0000-0000-0000A7120000}"/>
    <cellStyle name="Currency 2 5 3 2 3 2 5 2 2" xfId="4776" xr:uid="{00000000-0005-0000-0000-0000A8120000}"/>
    <cellStyle name="Currency 2 5 3 2 3 2 5 3" xfId="4777" xr:uid="{00000000-0005-0000-0000-0000A9120000}"/>
    <cellStyle name="Currency 2 5 3 2 3 2 6" xfId="4778" xr:uid="{00000000-0005-0000-0000-0000AA120000}"/>
    <cellStyle name="Currency 2 5 3 2 3 2 6 2" xfId="4779" xr:uid="{00000000-0005-0000-0000-0000AB120000}"/>
    <cellStyle name="Currency 2 5 3 2 3 2 6 2 2" xfId="4780" xr:uid="{00000000-0005-0000-0000-0000AC120000}"/>
    <cellStyle name="Currency 2 5 3 2 3 2 6 3" xfId="4781" xr:uid="{00000000-0005-0000-0000-0000AD120000}"/>
    <cellStyle name="Currency 2 5 3 2 3 2 7" xfId="4782" xr:uid="{00000000-0005-0000-0000-0000AE120000}"/>
    <cellStyle name="Currency 2 5 3 2 3 2 7 2" xfId="4783" xr:uid="{00000000-0005-0000-0000-0000AF120000}"/>
    <cellStyle name="Currency 2 5 3 2 3 2 8" xfId="4784" xr:uid="{00000000-0005-0000-0000-0000B0120000}"/>
    <cellStyle name="Currency 2 5 3 2 3 2 8 2" xfId="4785" xr:uid="{00000000-0005-0000-0000-0000B1120000}"/>
    <cellStyle name="Currency 2 5 3 2 3 2 9" xfId="4786" xr:uid="{00000000-0005-0000-0000-0000B2120000}"/>
    <cellStyle name="Currency 2 5 3 2 3 3" xfId="4787" xr:uid="{00000000-0005-0000-0000-0000B3120000}"/>
    <cellStyle name="Currency 2 5 3 2 3 4" xfId="4788" xr:uid="{00000000-0005-0000-0000-0000B4120000}"/>
    <cellStyle name="Currency 2 5 3 2 3 4 2" xfId="4789" xr:uid="{00000000-0005-0000-0000-0000B5120000}"/>
    <cellStyle name="Currency 2 5 3 2 3 4 3" xfId="4790" xr:uid="{00000000-0005-0000-0000-0000B6120000}"/>
    <cellStyle name="Currency 2 5 3 2 3 5" xfId="4791" xr:uid="{00000000-0005-0000-0000-0000B7120000}"/>
    <cellStyle name="Currency 2 5 3 2 3 5 2" xfId="4792" xr:uid="{00000000-0005-0000-0000-0000B8120000}"/>
    <cellStyle name="Currency 2 5 3 2 3 5 2 2" xfId="4793" xr:uid="{00000000-0005-0000-0000-0000B9120000}"/>
    <cellStyle name="Currency 2 5 3 2 3 5 3" xfId="4794" xr:uid="{00000000-0005-0000-0000-0000BA120000}"/>
    <cellStyle name="Currency 2 5 3 2 3 6" xfId="4795" xr:uid="{00000000-0005-0000-0000-0000BB120000}"/>
    <cellStyle name="Currency 2 5 3 2 3 6 2" xfId="4796" xr:uid="{00000000-0005-0000-0000-0000BC120000}"/>
    <cellStyle name="Currency 2 5 3 2 3 6 2 2" xfId="4797" xr:uid="{00000000-0005-0000-0000-0000BD120000}"/>
    <cellStyle name="Currency 2 5 3 2 3 6 3" xfId="4798" xr:uid="{00000000-0005-0000-0000-0000BE120000}"/>
    <cellStyle name="Currency 2 5 3 2 3 7" xfId="4799" xr:uid="{00000000-0005-0000-0000-0000BF120000}"/>
    <cellStyle name="Currency 2 5 3 2 3 7 2" xfId="4800" xr:uid="{00000000-0005-0000-0000-0000C0120000}"/>
    <cellStyle name="Currency 2 5 3 2 3 7 2 2" xfId="4801" xr:uid="{00000000-0005-0000-0000-0000C1120000}"/>
    <cellStyle name="Currency 2 5 3 2 3 7 3" xfId="4802" xr:uid="{00000000-0005-0000-0000-0000C2120000}"/>
    <cellStyle name="Currency 2 5 3 2 3 8" xfId="4803" xr:uid="{00000000-0005-0000-0000-0000C3120000}"/>
    <cellStyle name="Currency 2 5 3 2 3 8 2" xfId="4804" xr:uid="{00000000-0005-0000-0000-0000C4120000}"/>
    <cellStyle name="Currency 2 5 3 2 3 9" xfId="4805" xr:uid="{00000000-0005-0000-0000-0000C5120000}"/>
    <cellStyle name="Currency 2 5 3 2 3 9 2" xfId="4806" xr:uid="{00000000-0005-0000-0000-0000C6120000}"/>
    <cellStyle name="Currency 2 5 3 2 4" xfId="4807" xr:uid="{00000000-0005-0000-0000-0000C7120000}"/>
    <cellStyle name="Currency 2 5 3 2 4 2" xfId="4808" xr:uid="{00000000-0005-0000-0000-0000C8120000}"/>
    <cellStyle name="Currency 2 5 3 2 4 2 10" xfId="4809" xr:uid="{00000000-0005-0000-0000-0000C9120000}"/>
    <cellStyle name="Currency 2 5 3 2 4 2 2" xfId="4810" xr:uid="{00000000-0005-0000-0000-0000CA120000}"/>
    <cellStyle name="Currency 2 5 3 2 4 2 3" xfId="4811" xr:uid="{00000000-0005-0000-0000-0000CB120000}"/>
    <cellStyle name="Currency 2 5 3 2 4 2 4" xfId="4812" xr:uid="{00000000-0005-0000-0000-0000CC120000}"/>
    <cellStyle name="Currency 2 5 3 2 4 2 4 2" xfId="4813" xr:uid="{00000000-0005-0000-0000-0000CD120000}"/>
    <cellStyle name="Currency 2 5 3 2 4 2 4 2 2" xfId="4814" xr:uid="{00000000-0005-0000-0000-0000CE120000}"/>
    <cellStyle name="Currency 2 5 3 2 4 2 4 3" xfId="4815" xr:uid="{00000000-0005-0000-0000-0000CF120000}"/>
    <cellStyle name="Currency 2 5 3 2 4 2 5" xfId="4816" xr:uid="{00000000-0005-0000-0000-0000D0120000}"/>
    <cellStyle name="Currency 2 5 3 2 4 2 5 2" xfId="4817" xr:uid="{00000000-0005-0000-0000-0000D1120000}"/>
    <cellStyle name="Currency 2 5 3 2 4 2 5 2 2" xfId="4818" xr:uid="{00000000-0005-0000-0000-0000D2120000}"/>
    <cellStyle name="Currency 2 5 3 2 4 2 5 3" xfId="4819" xr:uid="{00000000-0005-0000-0000-0000D3120000}"/>
    <cellStyle name="Currency 2 5 3 2 4 2 6" xfId="4820" xr:uid="{00000000-0005-0000-0000-0000D4120000}"/>
    <cellStyle name="Currency 2 5 3 2 4 2 6 2" xfId="4821" xr:uid="{00000000-0005-0000-0000-0000D5120000}"/>
    <cellStyle name="Currency 2 5 3 2 4 2 6 2 2" xfId="4822" xr:uid="{00000000-0005-0000-0000-0000D6120000}"/>
    <cellStyle name="Currency 2 5 3 2 4 2 6 3" xfId="4823" xr:uid="{00000000-0005-0000-0000-0000D7120000}"/>
    <cellStyle name="Currency 2 5 3 2 4 2 7" xfId="4824" xr:uid="{00000000-0005-0000-0000-0000D8120000}"/>
    <cellStyle name="Currency 2 5 3 2 4 2 7 2" xfId="4825" xr:uid="{00000000-0005-0000-0000-0000D9120000}"/>
    <cellStyle name="Currency 2 5 3 2 4 2 8" xfId="4826" xr:uid="{00000000-0005-0000-0000-0000DA120000}"/>
    <cellStyle name="Currency 2 5 3 2 4 2 8 2" xfId="4827" xr:uid="{00000000-0005-0000-0000-0000DB120000}"/>
    <cellStyle name="Currency 2 5 3 2 4 2 9" xfId="4828" xr:uid="{00000000-0005-0000-0000-0000DC120000}"/>
    <cellStyle name="Currency 2 5 3 2 4 3" xfId="4829" xr:uid="{00000000-0005-0000-0000-0000DD120000}"/>
    <cellStyle name="Currency 2 5 3 2 4 4" xfId="4830" xr:uid="{00000000-0005-0000-0000-0000DE120000}"/>
    <cellStyle name="Currency 2 5 3 2 4 4 2" xfId="4831" xr:uid="{00000000-0005-0000-0000-0000DF120000}"/>
    <cellStyle name="Currency 2 5 3 2 4 4 2 2" xfId="4832" xr:uid="{00000000-0005-0000-0000-0000E0120000}"/>
    <cellStyle name="Currency 2 5 3 2 4 4 3" xfId="4833" xr:uid="{00000000-0005-0000-0000-0000E1120000}"/>
    <cellStyle name="Currency 2 5 3 2 4 5" xfId="4834" xr:uid="{00000000-0005-0000-0000-0000E2120000}"/>
    <cellStyle name="Currency 2 5 3 2 4 5 2" xfId="4835" xr:uid="{00000000-0005-0000-0000-0000E3120000}"/>
    <cellStyle name="Currency 2 5 3 2 4 5 2 2" xfId="4836" xr:uid="{00000000-0005-0000-0000-0000E4120000}"/>
    <cellStyle name="Currency 2 5 3 2 4 5 3" xfId="4837" xr:uid="{00000000-0005-0000-0000-0000E5120000}"/>
    <cellStyle name="Currency 2 5 3 2 5" xfId="4838" xr:uid="{00000000-0005-0000-0000-0000E6120000}"/>
    <cellStyle name="Currency 2 5 3 2 5 2" xfId="4839" xr:uid="{00000000-0005-0000-0000-0000E7120000}"/>
    <cellStyle name="Currency 2 5 3 2 5 3" xfId="4840" xr:uid="{00000000-0005-0000-0000-0000E8120000}"/>
    <cellStyle name="Currency 2 5 3 2 5 3 2" xfId="4841" xr:uid="{00000000-0005-0000-0000-0000E9120000}"/>
    <cellStyle name="Currency 2 5 3 2 5 3 3" xfId="4842" xr:uid="{00000000-0005-0000-0000-0000EA120000}"/>
    <cellStyle name="Currency 2 5 3 2 5 4" xfId="4843" xr:uid="{00000000-0005-0000-0000-0000EB120000}"/>
    <cellStyle name="Currency 2 5 3 2 5 4 2" xfId="4844" xr:uid="{00000000-0005-0000-0000-0000EC120000}"/>
    <cellStyle name="Currency 2 5 3 2 5 4 2 2" xfId="4845" xr:uid="{00000000-0005-0000-0000-0000ED120000}"/>
    <cellStyle name="Currency 2 5 3 2 5 4 3" xfId="4846" xr:uid="{00000000-0005-0000-0000-0000EE120000}"/>
    <cellStyle name="Currency 2 5 3 2 5 5" xfId="4847" xr:uid="{00000000-0005-0000-0000-0000EF120000}"/>
    <cellStyle name="Currency 2 5 3 2 5 5 2" xfId="4848" xr:uid="{00000000-0005-0000-0000-0000F0120000}"/>
    <cellStyle name="Currency 2 5 3 2 5 5 2 2" xfId="4849" xr:uid="{00000000-0005-0000-0000-0000F1120000}"/>
    <cellStyle name="Currency 2 5 3 2 5 5 3" xfId="4850" xr:uid="{00000000-0005-0000-0000-0000F2120000}"/>
    <cellStyle name="Currency 2 5 3 2 5 6" xfId="4851" xr:uid="{00000000-0005-0000-0000-0000F3120000}"/>
    <cellStyle name="Currency 2 5 3 2 5 6 2" xfId="4852" xr:uid="{00000000-0005-0000-0000-0000F4120000}"/>
    <cellStyle name="Currency 2 5 3 2 5 6 2 2" xfId="4853" xr:uid="{00000000-0005-0000-0000-0000F5120000}"/>
    <cellStyle name="Currency 2 5 3 2 5 6 3" xfId="4854" xr:uid="{00000000-0005-0000-0000-0000F6120000}"/>
    <cellStyle name="Currency 2 5 3 2 5 7" xfId="4855" xr:uid="{00000000-0005-0000-0000-0000F7120000}"/>
    <cellStyle name="Currency 2 5 3 2 5 7 2" xfId="4856" xr:uid="{00000000-0005-0000-0000-0000F8120000}"/>
    <cellStyle name="Currency 2 5 3 2 5 8" xfId="4857" xr:uid="{00000000-0005-0000-0000-0000F9120000}"/>
    <cellStyle name="Currency 2 5 3 2 5 8 2" xfId="4858" xr:uid="{00000000-0005-0000-0000-0000FA120000}"/>
    <cellStyle name="Currency 2 5 3 2 5 9" xfId="4859" xr:uid="{00000000-0005-0000-0000-0000FB120000}"/>
    <cellStyle name="Currency 2 5 3 2 6" xfId="4860" xr:uid="{00000000-0005-0000-0000-0000FC120000}"/>
    <cellStyle name="Currency 2 5 3 2 6 2" xfId="4861" xr:uid="{00000000-0005-0000-0000-0000FD120000}"/>
    <cellStyle name="Currency 2 5 3 2 6 3" xfId="4862" xr:uid="{00000000-0005-0000-0000-0000FE120000}"/>
    <cellStyle name="Currency 2 5 3 2 7" xfId="4863" xr:uid="{00000000-0005-0000-0000-0000FF120000}"/>
    <cellStyle name="Currency 2 5 3 2 8" xfId="4864" xr:uid="{00000000-0005-0000-0000-000000130000}"/>
    <cellStyle name="Currency 2 5 3 2 8 2" xfId="4865" xr:uid="{00000000-0005-0000-0000-000001130000}"/>
    <cellStyle name="Currency 2 5 3 2 8 2 2" xfId="4866" xr:uid="{00000000-0005-0000-0000-000002130000}"/>
    <cellStyle name="Currency 2 5 3 2 8 3" xfId="4867" xr:uid="{00000000-0005-0000-0000-000003130000}"/>
    <cellStyle name="Currency 2 5 3 2 8 4" xfId="4868" xr:uid="{00000000-0005-0000-0000-000004130000}"/>
    <cellStyle name="Currency 2 5 3 2 9" xfId="4869" xr:uid="{00000000-0005-0000-0000-000005130000}"/>
    <cellStyle name="Currency 2 5 3 2 9 2" xfId="4870" xr:uid="{00000000-0005-0000-0000-000006130000}"/>
    <cellStyle name="Currency 2 5 3 2 9 2 2" xfId="4871" xr:uid="{00000000-0005-0000-0000-000007130000}"/>
    <cellStyle name="Currency 2 5 3 2 9 3" xfId="4872" xr:uid="{00000000-0005-0000-0000-000008130000}"/>
    <cellStyle name="Currency 2 5 3 3" xfId="4873" xr:uid="{00000000-0005-0000-0000-000009130000}"/>
    <cellStyle name="Currency 2 5 3 3 10" xfId="4874" xr:uid="{00000000-0005-0000-0000-00000A130000}"/>
    <cellStyle name="Currency 2 5 3 3 10 2" xfId="4875" xr:uid="{00000000-0005-0000-0000-00000B130000}"/>
    <cellStyle name="Currency 2 5 3 3 10 2 2" xfId="4876" xr:uid="{00000000-0005-0000-0000-00000C130000}"/>
    <cellStyle name="Currency 2 5 3 3 10 3" xfId="4877" xr:uid="{00000000-0005-0000-0000-00000D130000}"/>
    <cellStyle name="Currency 2 5 3 3 11" xfId="4878" xr:uid="{00000000-0005-0000-0000-00000E130000}"/>
    <cellStyle name="Currency 2 5 3 3 11 2" xfId="4879" xr:uid="{00000000-0005-0000-0000-00000F130000}"/>
    <cellStyle name="Currency 2 5 3 3 12" xfId="4880" xr:uid="{00000000-0005-0000-0000-000010130000}"/>
    <cellStyle name="Currency 2 5 3 3 12 2" xfId="4881" xr:uid="{00000000-0005-0000-0000-000011130000}"/>
    <cellStyle name="Currency 2 5 3 3 13" xfId="4882" xr:uid="{00000000-0005-0000-0000-000012130000}"/>
    <cellStyle name="Currency 2 5 3 3 14" xfId="4883" xr:uid="{00000000-0005-0000-0000-000013130000}"/>
    <cellStyle name="Currency 2 5 3 3 15" xfId="4884" xr:uid="{00000000-0005-0000-0000-000014130000}"/>
    <cellStyle name="Currency 2 5 3 3 2" xfId="4885" xr:uid="{00000000-0005-0000-0000-000015130000}"/>
    <cellStyle name="Currency 2 5 3 3 2 2" xfId="4886" xr:uid="{00000000-0005-0000-0000-000016130000}"/>
    <cellStyle name="Currency 2 5 3 3 2 2 2" xfId="4887" xr:uid="{00000000-0005-0000-0000-000017130000}"/>
    <cellStyle name="Currency 2 5 3 3 2 2 3" xfId="4888" xr:uid="{00000000-0005-0000-0000-000018130000}"/>
    <cellStyle name="Currency 2 5 3 3 2 2 3 2" xfId="4889" xr:uid="{00000000-0005-0000-0000-000019130000}"/>
    <cellStyle name="Currency 2 5 3 3 2 2 3 3" xfId="4890" xr:uid="{00000000-0005-0000-0000-00001A130000}"/>
    <cellStyle name="Currency 2 5 3 3 2 2 4" xfId="4891" xr:uid="{00000000-0005-0000-0000-00001B130000}"/>
    <cellStyle name="Currency 2 5 3 3 2 2 4 2" xfId="4892" xr:uid="{00000000-0005-0000-0000-00001C130000}"/>
    <cellStyle name="Currency 2 5 3 3 2 2 4 2 2" xfId="4893" xr:uid="{00000000-0005-0000-0000-00001D130000}"/>
    <cellStyle name="Currency 2 5 3 3 2 2 4 3" xfId="4894" xr:uid="{00000000-0005-0000-0000-00001E130000}"/>
    <cellStyle name="Currency 2 5 3 3 2 2 5" xfId="4895" xr:uid="{00000000-0005-0000-0000-00001F130000}"/>
    <cellStyle name="Currency 2 5 3 3 2 2 5 2" xfId="4896" xr:uid="{00000000-0005-0000-0000-000020130000}"/>
    <cellStyle name="Currency 2 5 3 3 2 2 5 2 2" xfId="4897" xr:uid="{00000000-0005-0000-0000-000021130000}"/>
    <cellStyle name="Currency 2 5 3 3 2 2 5 3" xfId="4898" xr:uid="{00000000-0005-0000-0000-000022130000}"/>
    <cellStyle name="Currency 2 5 3 3 2 2 6" xfId="4899" xr:uid="{00000000-0005-0000-0000-000023130000}"/>
    <cellStyle name="Currency 2 5 3 3 2 2 6 2" xfId="4900" xr:uid="{00000000-0005-0000-0000-000024130000}"/>
    <cellStyle name="Currency 2 5 3 3 2 2 6 2 2" xfId="4901" xr:uid="{00000000-0005-0000-0000-000025130000}"/>
    <cellStyle name="Currency 2 5 3 3 2 2 6 3" xfId="4902" xr:uid="{00000000-0005-0000-0000-000026130000}"/>
    <cellStyle name="Currency 2 5 3 3 2 2 7" xfId="4903" xr:uid="{00000000-0005-0000-0000-000027130000}"/>
    <cellStyle name="Currency 2 5 3 3 2 2 7 2" xfId="4904" xr:uid="{00000000-0005-0000-0000-000028130000}"/>
    <cellStyle name="Currency 2 5 3 3 2 2 8" xfId="4905" xr:uid="{00000000-0005-0000-0000-000029130000}"/>
    <cellStyle name="Currency 2 5 3 3 2 2 8 2" xfId="4906" xr:uid="{00000000-0005-0000-0000-00002A130000}"/>
    <cellStyle name="Currency 2 5 3 3 2 2 9" xfId="4907" xr:uid="{00000000-0005-0000-0000-00002B130000}"/>
    <cellStyle name="Currency 2 5 3 3 2 3" xfId="4908" xr:uid="{00000000-0005-0000-0000-00002C130000}"/>
    <cellStyle name="Currency 2 5 3 3 2 3 2" xfId="4909" xr:uid="{00000000-0005-0000-0000-00002D130000}"/>
    <cellStyle name="Currency 2 5 3 3 2 3 3" xfId="4910" xr:uid="{00000000-0005-0000-0000-00002E130000}"/>
    <cellStyle name="Currency 2 5 3 3 2 3 3 2" xfId="4911" xr:uid="{00000000-0005-0000-0000-00002F130000}"/>
    <cellStyle name="Currency 2 5 3 3 2 3 3 3" xfId="4912" xr:uid="{00000000-0005-0000-0000-000030130000}"/>
    <cellStyle name="Currency 2 5 3 3 2 3 4" xfId="4913" xr:uid="{00000000-0005-0000-0000-000031130000}"/>
    <cellStyle name="Currency 2 5 3 3 2 3 4 2" xfId="4914" xr:uid="{00000000-0005-0000-0000-000032130000}"/>
    <cellStyle name="Currency 2 5 3 3 2 3 4 2 2" xfId="4915" xr:uid="{00000000-0005-0000-0000-000033130000}"/>
    <cellStyle name="Currency 2 5 3 3 2 3 4 3" xfId="4916" xr:uid="{00000000-0005-0000-0000-000034130000}"/>
    <cellStyle name="Currency 2 5 3 3 2 3 5" xfId="4917" xr:uid="{00000000-0005-0000-0000-000035130000}"/>
    <cellStyle name="Currency 2 5 3 3 2 3 5 2" xfId="4918" xr:uid="{00000000-0005-0000-0000-000036130000}"/>
    <cellStyle name="Currency 2 5 3 3 2 3 5 2 2" xfId="4919" xr:uid="{00000000-0005-0000-0000-000037130000}"/>
    <cellStyle name="Currency 2 5 3 3 2 3 5 3" xfId="4920" xr:uid="{00000000-0005-0000-0000-000038130000}"/>
    <cellStyle name="Currency 2 5 3 3 2 3 6" xfId="4921" xr:uid="{00000000-0005-0000-0000-000039130000}"/>
    <cellStyle name="Currency 2 5 3 3 2 3 6 2" xfId="4922" xr:uid="{00000000-0005-0000-0000-00003A130000}"/>
    <cellStyle name="Currency 2 5 3 3 2 3 6 2 2" xfId="4923" xr:uid="{00000000-0005-0000-0000-00003B130000}"/>
    <cellStyle name="Currency 2 5 3 3 2 3 6 3" xfId="4924" xr:uid="{00000000-0005-0000-0000-00003C130000}"/>
    <cellStyle name="Currency 2 5 3 3 2 3 7" xfId="4925" xr:uid="{00000000-0005-0000-0000-00003D130000}"/>
    <cellStyle name="Currency 2 5 3 3 2 3 7 2" xfId="4926" xr:uid="{00000000-0005-0000-0000-00003E130000}"/>
    <cellStyle name="Currency 2 5 3 3 2 3 8" xfId="4927" xr:uid="{00000000-0005-0000-0000-00003F130000}"/>
    <cellStyle name="Currency 2 5 3 3 2 3 8 2" xfId="4928" xr:uid="{00000000-0005-0000-0000-000040130000}"/>
    <cellStyle name="Currency 2 5 3 3 2 3 9" xfId="4929" xr:uid="{00000000-0005-0000-0000-000041130000}"/>
    <cellStyle name="Currency 2 5 3 3 2 4" xfId="4930" xr:uid="{00000000-0005-0000-0000-000042130000}"/>
    <cellStyle name="Currency 2 5 3 3 2 4 2" xfId="4931" xr:uid="{00000000-0005-0000-0000-000043130000}"/>
    <cellStyle name="Currency 2 5 3 3 2 4 3" xfId="4932" xr:uid="{00000000-0005-0000-0000-000044130000}"/>
    <cellStyle name="Currency 2 5 3 3 2 4 3 2" xfId="4933" xr:uid="{00000000-0005-0000-0000-000045130000}"/>
    <cellStyle name="Currency 2 5 3 3 2 4 3 2 2" xfId="4934" xr:uid="{00000000-0005-0000-0000-000046130000}"/>
    <cellStyle name="Currency 2 5 3 3 2 4 3 3" xfId="4935" xr:uid="{00000000-0005-0000-0000-000047130000}"/>
    <cellStyle name="Currency 2 5 3 3 2 4 4" xfId="4936" xr:uid="{00000000-0005-0000-0000-000048130000}"/>
    <cellStyle name="Currency 2 5 3 3 2 4 4 2" xfId="4937" xr:uid="{00000000-0005-0000-0000-000049130000}"/>
    <cellStyle name="Currency 2 5 3 3 2 4 4 2 2" xfId="4938" xr:uid="{00000000-0005-0000-0000-00004A130000}"/>
    <cellStyle name="Currency 2 5 3 3 2 4 4 3" xfId="4939" xr:uid="{00000000-0005-0000-0000-00004B130000}"/>
    <cellStyle name="Currency 2 5 3 3 2 4 5" xfId="4940" xr:uid="{00000000-0005-0000-0000-00004C130000}"/>
    <cellStyle name="Currency 2 5 3 3 2 4 5 2" xfId="4941" xr:uid="{00000000-0005-0000-0000-00004D130000}"/>
    <cellStyle name="Currency 2 5 3 3 2 4 5 2 2" xfId="4942" xr:uid="{00000000-0005-0000-0000-00004E130000}"/>
    <cellStyle name="Currency 2 5 3 3 2 4 5 3" xfId="4943" xr:uid="{00000000-0005-0000-0000-00004F130000}"/>
    <cellStyle name="Currency 2 5 3 3 2 4 6" xfId="4944" xr:uid="{00000000-0005-0000-0000-000050130000}"/>
    <cellStyle name="Currency 2 5 3 3 2 4 6 2" xfId="4945" xr:uid="{00000000-0005-0000-0000-000051130000}"/>
    <cellStyle name="Currency 2 5 3 3 2 4 7" xfId="4946" xr:uid="{00000000-0005-0000-0000-000052130000}"/>
    <cellStyle name="Currency 2 5 3 3 2 4 7 2" xfId="4947" xr:uid="{00000000-0005-0000-0000-000053130000}"/>
    <cellStyle name="Currency 2 5 3 3 2 4 8" xfId="4948" xr:uid="{00000000-0005-0000-0000-000054130000}"/>
    <cellStyle name="Currency 2 5 3 3 2 4 9" xfId="4949" xr:uid="{00000000-0005-0000-0000-000055130000}"/>
    <cellStyle name="Currency 2 5 3 3 2 5" xfId="4950" xr:uid="{00000000-0005-0000-0000-000056130000}"/>
    <cellStyle name="Currency 2 5 3 3 2 5 2" xfId="4951" xr:uid="{00000000-0005-0000-0000-000057130000}"/>
    <cellStyle name="Currency 2 5 3 3 2 5 3" xfId="4952" xr:uid="{00000000-0005-0000-0000-000058130000}"/>
    <cellStyle name="Currency 2 5 3 3 2 6" xfId="4953" xr:uid="{00000000-0005-0000-0000-000059130000}"/>
    <cellStyle name="Currency 2 5 3 3 2 6 2" xfId="4954" xr:uid="{00000000-0005-0000-0000-00005A130000}"/>
    <cellStyle name="Currency 2 5 3 3 2 6 2 2" xfId="4955" xr:uid="{00000000-0005-0000-0000-00005B130000}"/>
    <cellStyle name="Currency 2 5 3 3 2 6 2 2 2" xfId="4956" xr:uid="{00000000-0005-0000-0000-00005C130000}"/>
    <cellStyle name="Currency 2 5 3 3 2 6 2 3" xfId="4957" xr:uid="{00000000-0005-0000-0000-00005D130000}"/>
    <cellStyle name="Currency 2 5 3 3 2 6 3" xfId="4958" xr:uid="{00000000-0005-0000-0000-00005E130000}"/>
    <cellStyle name="Currency 2 5 3 3 2 6 3 2" xfId="4959" xr:uid="{00000000-0005-0000-0000-00005F130000}"/>
    <cellStyle name="Currency 2 5 3 3 2 6 3 2 2" xfId="4960" xr:uid="{00000000-0005-0000-0000-000060130000}"/>
    <cellStyle name="Currency 2 5 3 3 2 6 3 3" xfId="4961" xr:uid="{00000000-0005-0000-0000-000061130000}"/>
    <cellStyle name="Currency 2 5 3 3 2 6 4" xfId="4962" xr:uid="{00000000-0005-0000-0000-000062130000}"/>
    <cellStyle name="Currency 2 5 3 3 2 6 4 2" xfId="4963" xr:uid="{00000000-0005-0000-0000-000063130000}"/>
    <cellStyle name="Currency 2 5 3 3 2 6 4 2 2" xfId="4964" xr:uid="{00000000-0005-0000-0000-000064130000}"/>
    <cellStyle name="Currency 2 5 3 3 2 6 4 3" xfId="4965" xr:uid="{00000000-0005-0000-0000-000065130000}"/>
    <cellStyle name="Currency 2 5 3 3 2 6 5" xfId="4966" xr:uid="{00000000-0005-0000-0000-000066130000}"/>
    <cellStyle name="Currency 2 5 3 3 2 6 5 2" xfId="4967" xr:uid="{00000000-0005-0000-0000-000067130000}"/>
    <cellStyle name="Currency 2 5 3 3 2 6 6" xfId="4968" xr:uid="{00000000-0005-0000-0000-000068130000}"/>
    <cellStyle name="Currency 2 5 3 3 2 6 6 2" xfId="4969" xr:uid="{00000000-0005-0000-0000-000069130000}"/>
    <cellStyle name="Currency 2 5 3 3 2 6 7" xfId="4970" xr:uid="{00000000-0005-0000-0000-00006A130000}"/>
    <cellStyle name="Currency 2 5 3 3 2 7" xfId="4971" xr:uid="{00000000-0005-0000-0000-00006B130000}"/>
    <cellStyle name="Currency 2 5 3 3 2 7 2" xfId="4972" xr:uid="{00000000-0005-0000-0000-00006C130000}"/>
    <cellStyle name="Currency 2 5 3 3 2 7 2 2" xfId="4973" xr:uid="{00000000-0005-0000-0000-00006D130000}"/>
    <cellStyle name="Currency 2 5 3 3 2 7 3" xfId="4974" xr:uid="{00000000-0005-0000-0000-00006E130000}"/>
    <cellStyle name="Currency 2 5 3 3 2 8" xfId="4975" xr:uid="{00000000-0005-0000-0000-00006F130000}"/>
    <cellStyle name="Currency 2 5 3 3 2 8 2" xfId="4976" xr:uid="{00000000-0005-0000-0000-000070130000}"/>
    <cellStyle name="Currency 2 5 3 3 2 8 2 2" xfId="4977" xr:uid="{00000000-0005-0000-0000-000071130000}"/>
    <cellStyle name="Currency 2 5 3 3 2 8 3" xfId="4978" xr:uid="{00000000-0005-0000-0000-000072130000}"/>
    <cellStyle name="Currency 2 5 3 3 3" xfId="4979" xr:uid="{00000000-0005-0000-0000-000073130000}"/>
    <cellStyle name="Currency 2 5 3 3 3 10" xfId="4980" xr:uid="{00000000-0005-0000-0000-000074130000}"/>
    <cellStyle name="Currency 2 5 3 3 3 2" xfId="4981" xr:uid="{00000000-0005-0000-0000-000075130000}"/>
    <cellStyle name="Currency 2 5 3 3 3 2 2" xfId="4982" xr:uid="{00000000-0005-0000-0000-000076130000}"/>
    <cellStyle name="Currency 2 5 3 3 3 2 3" xfId="4983" xr:uid="{00000000-0005-0000-0000-000077130000}"/>
    <cellStyle name="Currency 2 5 3 3 3 2 3 2" xfId="4984" xr:uid="{00000000-0005-0000-0000-000078130000}"/>
    <cellStyle name="Currency 2 5 3 3 3 2 3 3" xfId="4985" xr:uid="{00000000-0005-0000-0000-000079130000}"/>
    <cellStyle name="Currency 2 5 3 3 3 2 4" xfId="4986" xr:uid="{00000000-0005-0000-0000-00007A130000}"/>
    <cellStyle name="Currency 2 5 3 3 3 2 4 2" xfId="4987" xr:uid="{00000000-0005-0000-0000-00007B130000}"/>
    <cellStyle name="Currency 2 5 3 3 3 2 4 2 2" xfId="4988" xr:uid="{00000000-0005-0000-0000-00007C130000}"/>
    <cellStyle name="Currency 2 5 3 3 3 2 4 3" xfId="4989" xr:uid="{00000000-0005-0000-0000-00007D130000}"/>
    <cellStyle name="Currency 2 5 3 3 3 2 5" xfId="4990" xr:uid="{00000000-0005-0000-0000-00007E130000}"/>
    <cellStyle name="Currency 2 5 3 3 3 2 5 2" xfId="4991" xr:uid="{00000000-0005-0000-0000-00007F130000}"/>
    <cellStyle name="Currency 2 5 3 3 3 2 5 2 2" xfId="4992" xr:uid="{00000000-0005-0000-0000-000080130000}"/>
    <cellStyle name="Currency 2 5 3 3 3 2 5 3" xfId="4993" xr:uid="{00000000-0005-0000-0000-000081130000}"/>
    <cellStyle name="Currency 2 5 3 3 3 2 6" xfId="4994" xr:uid="{00000000-0005-0000-0000-000082130000}"/>
    <cellStyle name="Currency 2 5 3 3 3 2 6 2" xfId="4995" xr:uid="{00000000-0005-0000-0000-000083130000}"/>
    <cellStyle name="Currency 2 5 3 3 3 2 6 2 2" xfId="4996" xr:uid="{00000000-0005-0000-0000-000084130000}"/>
    <cellStyle name="Currency 2 5 3 3 3 2 6 3" xfId="4997" xr:uid="{00000000-0005-0000-0000-000085130000}"/>
    <cellStyle name="Currency 2 5 3 3 3 2 7" xfId="4998" xr:uid="{00000000-0005-0000-0000-000086130000}"/>
    <cellStyle name="Currency 2 5 3 3 3 2 7 2" xfId="4999" xr:uid="{00000000-0005-0000-0000-000087130000}"/>
    <cellStyle name="Currency 2 5 3 3 3 2 8" xfId="5000" xr:uid="{00000000-0005-0000-0000-000088130000}"/>
    <cellStyle name="Currency 2 5 3 3 3 2 8 2" xfId="5001" xr:uid="{00000000-0005-0000-0000-000089130000}"/>
    <cellStyle name="Currency 2 5 3 3 3 2 9" xfId="5002" xr:uid="{00000000-0005-0000-0000-00008A130000}"/>
    <cellStyle name="Currency 2 5 3 3 3 3" xfId="5003" xr:uid="{00000000-0005-0000-0000-00008B130000}"/>
    <cellStyle name="Currency 2 5 3 3 3 4" xfId="5004" xr:uid="{00000000-0005-0000-0000-00008C130000}"/>
    <cellStyle name="Currency 2 5 3 3 3 4 2" xfId="5005" xr:uid="{00000000-0005-0000-0000-00008D130000}"/>
    <cellStyle name="Currency 2 5 3 3 3 4 3" xfId="5006" xr:uid="{00000000-0005-0000-0000-00008E130000}"/>
    <cellStyle name="Currency 2 5 3 3 3 5" xfId="5007" xr:uid="{00000000-0005-0000-0000-00008F130000}"/>
    <cellStyle name="Currency 2 5 3 3 3 5 2" xfId="5008" xr:uid="{00000000-0005-0000-0000-000090130000}"/>
    <cellStyle name="Currency 2 5 3 3 3 5 2 2" xfId="5009" xr:uid="{00000000-0005-0000-0000-000091130000}"/>
    <cellStyle name="Currency 2 5 3 3 3 5 3" xfId="5010" xr:uid="{00000000-0005-0000-0000-000092130000}"/>
    <cellStyle name="Currency 2 5 3 3 3 6" xfId="5011" xr:uid="{00000000-0005-0000-0000-000093130000}"/>
    <cellStyle name="Currency 2 5 3 3 3 6 2" xfId="5012" xr:uid="{00000000-0005-0000-0000-000094130000}"/>
    <cellStyle name="Currency 2 5 3 3 3 6 2 2" xfId="5013" xr:uid="{00000000-0005-0000-0000-000095130000}"/>
    <cellStyle name="Currency 2 5 3 3 3 6 3" xfId="5014" xr:uid="{00000000-0005-0000-0000-000096130000}"/>
    <cellStyle name="Currency 2 5 3 3 3 7" xfId="5015" xr:uid="{00000000-0005-0000-0000-000097130000}"/>
    <cellStyle name="Currency 2 5 3 3 3 7 2" xfId="5016" xr:uid="{00000000-0005-0000-0000-000098130000}"/>
    <cellStyle name="Currency 2 5 3 3 3 7 2 2" xfId="5017" xr:uid="{00000000-0005-0000-0000-000099130000}"/>
    <cellStyle name="Currency 2 5 3 3 3 7 3" xfId="5018" xr:uid="{00000000-0005-0000-0000-00009A130000}"/>
    <cellStyle name="Currency 2 5 3 3 3 8" xfId="5019" xr:uid="{00000000-0005-0000-0000-00009B130000}"/>
    <cellStyle name="Currency 2 5 3 3 3 8 2" xfId="5020" xr:uid="{00000000-0005-0000-0000-00009C130000}"/>
    <cellStyle name="Currency 2 5 3 3 3 9" xfId="5021" xr:uid="{00000000-0005-0000-0000-00009D130000}"/>
    <cellStyle name="Currency 2 5 3 3 3 9 2" xfId="5022" xr:uid="{00000000-0005-0000-0000-00009E130000}"/>
    <cellStyle name="Currency 2 5 3 3 4" xfId="5023" xr:uid="{00000000-0005-0000-0000-00009F130000}"/>
    <cellStyle name="Currency 2 5 3 3 4 2" xfId="5024" xr:uid="{00000000-0005-0000-0000-0000A0130000}"/>
    <cellStyle name="Currency 2 5 3 3 4 2 10" xfId="5025" xr:uid="{00000000-0005-0000-0000-0000A1130000}"/>
    <cellStyle name="Currency 2 5 3 3 4 2 2" xfId="5026" xr:uid="{00000000-0005-0000-0000-0000A2130000}"/>
    <cellStyle name="Currency 2 5 3 3 4 2 3" xfId="5027" xr:uid="{00000000-0005-0000-0000-0000A3130000}"/>
    <cellStyle name="Currency 2 5 3 3 4 2 4" xfId="5028" xr:uid="{00000000-0005-0000-0000-0000A4130000}"/>
    <cellStyle name="Currency 2 5 3 3 4 2 4 2" xfId="5029" xr:uid="{00000000-0005-0000-0000-0000A5130000}"/>
    <cellStyle name="Currency 2 5 3 3 4 2 4 2 2" xfId="5030" xr:uid="{00000000-0005-0000-0000-0000A6130000}"/>
    <cellStyle name="Currency 2 5 3 3 4 2 4 3" xfId="5031" xr:uid="{00000000-0005-0000-0000-0000A7130000}"/>
    <cellStyle name="Currency 2 5 3 3 4 2 5" xfId="5032" xr:uid="{00000000-0005-0000-0000-0000A8130000}"/>
    <cellStyle name="Currency 2 5 3 3 4 2 5 2" xfId="5033" xr:uid="{00000000-0005-0000-0000-0000A9130000}"/>
    <cellStyle name="Currency 2 5 3 3 4 2 5 2 2" xfId="5034" xr:uid="{00000000-0005-0000-0000-0000AA130000}"/>
    <cellStyle name="Currency 2 5 3 3 4 2 5 3" xfId="5035" xr:uid="{00000000-0005-0000-0000-0000AB130000}"/>
    <cellStyle name="Currency 2 5 3 3 4 2 6" xfId="5036" xr:uid="{00000000-0005-0000-0000-0000AC130000}"/>
    <cellStyle name="Currency 2 5 3 3 4 2 6 2" xfId="5037" xr:uid="{00000000-0005-0000-0000-0000AD130000}"/>
    <cellStyle name="Currency 2 5 3 3 4 2 6 2 2" xfId="5038" xr:uid="{00000000-0005-0000-0000-0000AE130000}"/>
    <cellStyle name="Currency 2 5 3 3 4 2 6 3" xfId="5039" xr:uid="{00000000-0005-0000-0000-0000AF130000}"/>
    <cellStyle name="Currency 2 5 3 3 4 2 7" xfId="5040" xr:uid="{00000000-0005-0000-0000-0000B0130000}"/>
    <cellStyle name="Currency 2 5 3 3 4 2 7 2" xfId="5041" xr:uid="{00000000-0005-0000-0000-0000B1130000}"/>
    <cellStyle name="Currency 2 5 3 3 4 2 8" xfId="5042" xr:uid="{00000000-0005-0000-0000-0000B2130000}"/>
    <cellStyle name="Currency 2 5 3 3 4 2 8 2" xfId="5043" xr:uid="{00000000-0005-0000-0000-0000B3130000}"/>
    <cellStyle name="Currency 2 5 3 3 4 2 9" xfId="5044" xr:uid="{00000000-0005-0000-0000-0000B4130000}"/>
    <cellStyle name="Currency 2 5 3 3 4 3" xfId="5045" xr:uid="{00000000-0005-0000-0000-0000B5130000}"/>
    <cellStyle name="Currency 2 5 3 3 4 4" xfId="5046" xr:uid="{00000000-0005-0000-0000-0000B6130000}"/>
    <cellStyle name="Currency 2 5 3 3 4 4 2" xfId="5047" xr:uid="{00000000-0005-0000-0000-0000B7130000}"/>
    <cellStyle name="Currency 2 5 3 3 4 4 2 2" xfId="5048" xr:uid="{00000000-0005-0000-0000-0000B8130000}"/>
    <cellStyle name="Currency 2 5 3 3 4 4 3" xfId="5049" xr:uid="{00000000-0005-0000-0000-0000B9130000}"/>
    <cellStyle name="Currency 2 5 3 3 4 5" xfId="5050" xr:uid="{00000000-0005-0000-0000-0000BA130000}"/>
    <cellStyle name="Currency 2 5 3 3 4 5 2" xfId="5051" xr:uid="{00000000-0005-0000-0000-0000BB130000}"/>
    <cellStyle name="Currency 2 5 3 3 4 5 2 2" xfId="5052" xr:uid="{00000000-0005-0000-0000-0000BC130000}"/>
    <cellStyle name="Currency 2 5 3 3 4 5 3" xfId="5053" xr:uid="{00000000-0005-0000-0000-0000BD130000}"/>
    <cellStyle name="Currency 2 5 3 3 5" xfId="5054" xr:uid="{00000000-0005-0000-0000-0000BE130000}"/>
    <cellStyle name="Currency 2 5 3 3 5 2" xfId="5055" xr:uid="{00000000-0005-0000-0000-0000BF130000}"/>
    <cellStyle name="Currency 2 5 3 3 5 3" xfId="5056" xr:uid="{00000000-0005-0000-0000-0000C0130000}"/>
    <cellStyle name="Currency 2 5 3 3 5 3 2" xfId="5057" xr:uid="{00000000-0005-0000-0000-0000C1130000}"/>
    <cellStyle name="Currency 2 5 3 3 5 3 3" xfId="5058" xr:uid="{00000000-0005-0000-0000-0000C2130000}"/>
    <cellStyle name="Currency 2 5 3 3 5 4" xfId="5059" xr:uid="{00000000-0005-0000-0000-0000C3130000}"/>
    <cellStyle name="Currency 2 5 3 3 5 4 2" xfId="5060" xr:uid="{00000000-0005-0000-0000-0000C4130000}"/>
    <cellStyle name="Currency 2 5 3 3 5 4 2 2" xfId="5061" xr:uid="{00000000-0005-0000-0000-0000C5130000}"/>
    <cellStyle name="Currency 2 5 3 3 5 4 3" xfId="5062" xr:uid="{00000000-0005-0000-0000-0000C6130000}"/>
    <cellStyle name="Currency 2 5 3 3 5 5" xfId="5063" xr:uid="{00000000-0005-0000-0000-0000C7130000}"/>
    <cellStyle name="Currency 2 5 3 3 5 5 2" xfId="5064" xr:uid="{00000000-0005-0000-0000-0000C8130000}"/>
    <cellStyle name="Currency 2 5 3 3 5 5 2 2" xfId="5065" xr:uid="{00000000-0005-0000-0000-0000C9130000}"/>
    <cellStyle name="Currency 2 5 3 3 5 5 3" xfId="5066" xr:uid="{00000000-0005-0000-0000-0000CA130000}"/>
    <cellStyle name="Currency 2 5 3 3 5 6" xfId="5067" xr:uid="{00000000-0005-0000-0000-0000CB130000}"/>
    <cellStyle name="Currency 2 5 3 3 5 6 2" xfId="5068" xr:uid="{00000000-0005-0000-0000-0000CC130000}"/>
    <cellStyle name="Currency 2 5 3 3 5 6 2 2" xfId="5069" xr:uid="{00000000-0005-0000-0000-0000CD130000}"/>
    <cellStyle name="Currency 2 5 3 3 5 6 3" xfId="5070" xr:uid="{00000000-0005-0000-0000-0000CE130000}"/>
    <cellStyle name="Currency 2 5 3 3 5 7" xfId="5071" xr:uid="{00000000-0005-0000-0000-0000CF130000}"/>
    <cellStyle name="Currency 2 5 3 3 5 7 2" xfId="5072" xr:uid="{00000000-0005-0000-0000-0000D0130000}"/>
    <cellStyle name="Currency 2 5 3 3 5 8" xfId="5073" xr:uid="{00000000-0005-0000-0000-0000D1130000}"/>
    <cellStyle name="Currency 2 5 3 3 5 8 2" xfId="5074" xr:uid="{00000000-0005-0000-0000-0000D2130000}"/>
    <cellStyle name="Currency 2 5 3 3 5 9" xfId="5075" xr:uid="{00000000-0005-0000-0000-0000D3130000}"/>
    <cellStyle name="Currency 2 5 3 3 6" xfId="5076" xr:uid="{00000000-0005-0000-0000-0000D4130000}"/>
    <cellStyle name="Currency 2 5 3 3 6 2" xfId="5077" xr:uid="{00000000-0005-0000-0000-0000D5130000}"/>
    <cellStyle name="Currency 2 5 3 3 6 3" xfId="5078" xr:uid="{00000000-0005-0000-0000-0000D6130000}"/>
    <cellStyle name="Currency 2 5 3 3 7" xfId="5079" xr:uid="{00000000-0005-0000-0000-0000D7130000}"/>
    <cellStyle name="Currency 2 5 3 3 8" xfId="5080" xr:uid="{00000000-0005-0000-0000-0000D8130000}"/>
    <cellStyle name="Currency 2 5 3 3 8 2" xfId="5081" xr:uid="{00000000-0005-0000-0000-0000D9130000}"/>
    <cellStyle name="Currency 2 5 3 3 8 2 2" xfId="5082" xr:uid="{00000000-0005-0000-0000-0000DA130000}"/>
    <cellStyle name="Currency 2 5 3 3 8 3" xfId="5083" xr:uid="{00000000-0005-0000-0000-0000DB130000}"/>
    <cellStyle name="Currency 2 5 3 3 8 4" xfId="5084" xr:uid="{00000000-0005-0000-0000-0000DC130000}"/>
    <cellStyle name="Currency 2 5 3 3 9" xfId="5085" xr:uid="{00000000-0005-0000-0000-0000DD130000}"/>
    <cellStyle name="Currency 2 5 3 3 9 2" xfId="5086" xr:uid="{00000000-0005-0000-0000-0000DE130000}"/>
    <cellStyle name="Currency 2 5 3 3 9 2 2" xfId="5087" xr:uid="{00000000-0005-0000-0000-0000DF130000}"/>
    <cellStyle name="Currency 2 5 3 3 9 3" xfId="5088" xr:uid="{00000000-0005-0000-0000-0000E0130000}"/>
    <cellStyle name="Currency 2 5 3 4" xfId="5089" xr:uid="{00000000-0005-0000-0000-0000E1130000}"/>
    <cellStyle name="Currency 2 5 3 4 2" xfId="5090" xr:uid="{00000000-0005-0000-0000-0000E2130000}"/>
    <cellStyle name="Currency 2 5 3 4 2 2" xfId="5091" xr:uid="{00000000-0005-0000-0000-0000E3130000}"/>
    <cellStyle name="Currency 2 5 3 4 2 3" xfId="5092" xr:uid="{00000000-0005-0000-0000-0000E4130000}"/>
    <cellStyle name="Currency 2 5 3 4 2 3 2" xfId="5093" xr:uid="{00000000-0005-0000-0000-0000E5130000}"/>
    <cellStyle name="Currency 2 5 3 4 2 3 3" xfId="5094" xr:uid="{00000000-0005-0000-0000-0000E6130000}"/>
    <cellStyle name="Currency 2 5 3 4 2 4" xfId="5095" xr:uid="{00000000-0005-0000-0000-0000E7130000}"/>
    <cellStyle name="Currency 2 5 3 4 2 4 2" xfId="5096" xr:uid="{00000000-0005-0000-0000-0000E8130000}"/>
    <cellStyle name="Currency 2 5 3 4 2 4 2 2" xfId="5097" xr:uid="{00000000-0005-0000-0000-0000E9130000}"/>
    <cellStyle name="Currency 2 5 3 4 2 4 3" xfId="5098" xr:uid="{00000000-0005-0000-0000-0000EA130000}"/>
    <cellStyle name="Currency 2 5 3 4 2 5" xfId="5099" xr:uid="{00000000-0005-0000-0000-0000EB130000}"/>
    <cellStyle name="Currency 2 5 3 4 2 5 2" xfId="5100" xr:uid="{00000000-0005-0000-0000-0000EC130000}"/>
    <cellStyle name="Currency 2 5 3 4 2 5 2 2" xfId="5101" xr:uid="{00000000-0005-0000-0000-0000ED130000}"/>
    <cellStyle name="Currency 2 5 3 4 2 5 3" xfId="5102" xr:uid="{00000000-0005-0000-0000-0000EE130000}"/>
    <cellStyle name="Currency 2 5 3 4 2 6" xfId="5103" xr:uid="{00000000-0005-0000-0000-0000EF130000}"/>
    <cellStyle name="Currency 2 5 3 4 2 6 2" xfId="5104" xr:uid="{00000000-0005-0000-0000-0000F0130000}"/>
    <cellStyle name="Currency 2 5 3 4 2 6 2 2" xfId="5105" xr:uid="{00000000-0005-0000-0000-0000F1130000}"/>
    <cellStyle name="Currency 2 5 3 4 2 6 3" xfId="5106" xr:uid="{00000000-0005-0000-0000-0000F2130000}"/>
    <cellStyle name="Currency 2 5 3 4 2 7" xfId="5107" xr:uid="{00000000-0005-0000-0000-0000F3130000}"/>
    <cellStyle name="Currency 2 5 3 4 2 7 2" xfId="5108" xr:uid="{00000000-0005-0000-0000-0000F4130000}"/>
    <cellStyle name="Currency 2 5 3 4 2 8" xfId="5109" xr:uid="{00000000-0005-0000-0000-0000F5130000}"/>
    <cellStyle name="Currency 2 5 3 4 2 8 2" xfId="5110" xr:uid="{00000000-0005-0000-0000-0000F6130000}"/>
    <cellStyle name="Currency 2 5 3 4 2 9" xfId="5111" xr:uid="{00000000-0005-0000-0000-0000F7130000}"/>
    <cellStyle name="Currency 2 5 3 4 3" xfId="5112" xr:uid="{00000000-0005-0000-0000-0000F8130000}"/>
    <cellStyle name="Currency 2 5 3 4 3 2" xfId="5113" xr:uid="{00000000-0005-0000-0000-0000F9130000}"/>
    <cellStyle name="Currency 2 5 3 4 3 3" xfId="5114" xr:uid="{00000000-0005-0000-0000-0000FA130000}"/>
    <cellStyle name="Currency 2 5 3 4 3 3 2" xfId="5115" xr:uid="{00000000-0005-0000-0000-0000FB130000}"/>
    <cellStyle name="Currency 2 5 3 4 3 3 3" xfId="5116" xr:uid="{00000000-0005-0000-0000-0000FC130000}"/>
    <cellStyle name="Currency 2 5 3 4 3 4" xfId="5117" xr:uid="{00000000-0005-0000-0000-0000FD130000}"/>
    <cellStyle name="Currency 2 5 3 4 3 4 2" xfId="5118" xr:uid="{00000000-0005-0000-0000-0000FE130000}"/>
    <cellStyle name="Currency 2 5 3 4 3 4 2 2" xfId="5119" xr:uid="{00000000-0005-0000-0000-0000FF130000}"/>
    <cellStyle name="Currency 2 5 3 4 3 4 3" xfId="5120" xr:uid="{00000000-0005-0000-0000-000000140000}"/>
    <cellStyle name="Currency 2 5 3 4 3 5" xfId="5121" xr:uid="{00000000-0005-0000-0000-000001140000}"/>
    <cellStyle name="Currency 2 5 3 4 3 5 2" xfId="5122" xr:uid="{00000000-0005-0000-0000-000002140000}"/>
    <cellStyle name="Currency 2 5 3 4 3 5 2 2" xfId="5123" xr:uid="{00000000-0005-0000-0000-000003140000}"/>
    <cellStyle name="Currency 2 5 3 4 3 5 3" xfId="5124" xr:uid="{00000000-0005-0000-0000-000004140000}"/>
    <cellStyle name="Currency 2 5 3 4 3 6" xfId="5125" xr:uid="{00000000-0005-0000-0000-000005140000}"/>
    <cellStyle name="Currency 2 5 3 4 3 6 2" xfId="5126" xr:uid="{00000000-0005-0000-0000-000006140000}"/>
    <cellStyle name="Currency 2 5 3 4 3 6 2 2" xfId="5127" xr:uid="{00000000-0005-0000-0000-000007140000}"/>
    <cellStyle name="Currency 2 5 3 4 3 6 3" xfId="5128" xr:uid="{00000000-0005-0000-0000-000008140000}"/>
    <cellStyle name="Currency 2 5 3 4 3 7" xfId="5129" xr:uid="{00000000-0005-0000-0000-000009140000}"/>
    <cellStyle name="Currency 2 5 3 4 3 7 2" xfId="5130" xr:uid="{00000000-0005-0000-0000-00000A140000}"/>
    <cellStyle name="Currency 2 5 3 4 3 8" xfId="5131" xr:uid="{00000000-0005-0000-0000-00000B140000}"/>
    <cellStyle name="Currency 2 5 3 4 3 8 2" xfId="5132" xr:uid="{00000000-0005-0000-0000-00000C140000}"/>
    <cellStyle name="Currency 2 5 3 4 3 9" xfId="5133" xr:uid="{00000000-0005-0000-0000-00000D140000}"/>
    <cellStyle name="Currency 2 5 3 4 4" xfId="5134" xr:uid="{00000000-0005-0000-0000-00000E140000}"/>
    <cellStyle name="Currency 2 5 3 4 4 2" xfId="5135" xr:uid="{00000000-0005-0000-0000-00000F140000}"/>
    <cellStyle name="Currency 2 5 3 4 4 3" xfId="5136" xr:uid="{00000000-0005-0000-0000-000010140000}"/>
    <cellStyle name="Currency 2 5 3 4 4 3 2" xfId="5137" xr:uid="{00000000-0005-0000-0000-000011140000}"/>
    <cellStyle name="Currency 2 5 3 4 4 3 2 2" xfId="5138" xr:uid="{00000000-0005-0000-0000-000012140000}"/>
    <cellStyle name="Currency 2 5 3 4 4 3 3" xfId="5139" xr:uid="{00000000-0005-0000-0000-000013140000}"/>
    <cellStyle name="Currency 2 5 3 4 4 4" xfId="5140" xr:uid="{00000000-0005-0000-0000-000014140000}"/>
    <cellStyle name="Currency 2 5 3 4 4 4 2" xfId="5141" xr:uid="{00000000-0005-0000-0000-000015140000}"/>
    <cellStyle name="Currency 2 5 3 4 4 4 2 2" xfId="5142" xr:uid="{00000000-0005-0000-0000-000016140000}"/>
    <cellStyle name="Currency 2 5 3 4 4 4 3" xfId="5143" xr:uid="{00000000-0005-0000-0000-000017140000}"/>
    <cellStyle name="Currency 2 5 3 4 4 5" xfId="5144" xr:uid="{00000000-0005-0000-0000-000018140000}"/>
    <cellStyle name="Currency 2 5 3 4 4 5 2" xfId="5145" xr:uid="{00000000-0005-0000-0000-000019140000}"/>
    <cellStyle name="Currency 2 5 3 4 4 5 2 2" xfId="5146" xr:uid="{00000000-0005-0000-0000-00001A140000}"/>
    <cellStyle name="Currency 2 5 3 4 4 5 3" xfId="5147" xr:uid="{00000000-0005-0000-0000-00001B140000}"/>
    <cellStyle name="Currency 2 5 3 4 4 6" xfId="5148" xr:uid="{00000000-0005-0000-0000-00001C140000}"/>
    <cellStyle name="Currency 2 5 3 4 4 6 2" xfId="5149" xr:uid="{00000000-0005-0000-0000-00001D140000}"/>
    <cellStyle name="Currency 2 5 3 4 4 7" xfId="5150" xr:uid="{00000000-0005-0000-0000-00001E140000}"/>
    <cellStyle name="Currency 2 5 3 4 4 7 2" xfId="5151" xr:uid="{00000000-0005-0000-0000-00001F140000}"/>
    <cellStyle name="Currency 2 5 3 4 4 8" xfId="5152" xr:uid="{00000000-0005-0000-0000-000020140000}"/>
    <cellStyle name="Currency 2 5 3 4 4 9" xfId="5153" xr:uid="{00000000-0005-0000-0000-000021140000}"/>
    <cellStyle name="Currency 2 5 3 4 5" xfId="5154" xr:uid="{00000000-0005-0000-0000-000022140000}"/>
    <cellStyle name="Currency 2 5 3 4 5 2" xfId="5155" xr:uid="{00000000-0005-0000-0000-000023140000}"/>
    <cellStyle name="Currency 2 5 3 4 5 3" xfId="5156" xr:uid="{00000000-0005-0000-0000-000024140000}"/>
    <cellStyle name="Currency 2 5 3 4 6" xfId="5157" xr:uid="{00000000-0005-0000-0000-000025140000}"/>
    <cellStyle name="Currency 2 5 3 4 6 2" xfId="5158" xr:uid="{00000000-0005-0000-0000-000026140000}"/>
    <cellStyle name="Currency 2 5 3 4 6 2 2" xfId="5159" xr:uid="{00000000-0005-0000-0000-000027140000}"/>
    <cellStyle name="Currency 2 5 3 4 6 2 2 2" xfId="5160" xr:uid="{00000000-0005-0000-0000-000028140000}"/>
    <cellStyle name="Currency 2 5 3 4 6 2 3" xfId="5161" xr:uid="{00000000-0005-0000-0000-000029140000}"/>
    <cellStyle name="Currency 2 5 3 4 6 3" xfId="5162" xr:uid="{00000000-0005-0000-0000-00002A140000}"/>
    <cellStyle name="Currency 2 5 3 4 6 3 2" xfId="5163" xr:uid="{00000000-0005-0000-0000-00002B140000}"/>
    <cellStyle name="Currency 2 5 3 4 6 3 2 2" xfId="5164" xr:uid="{00000000-0005-0000-0000-00002C140000}"/>
    <cellStyle name="Currency 2 5 3 4 6 3 3" xfId="5165" xr:uid="{00000000-0005-0000-0000-00002D140000}"/>
    <cellStyle name="Currency 2 5 3 4 6 4" xfId="5166" xr:uid="{00000000-0005-0000-0000-00002E140000}"/>
    <cellStyle name="Currency 2 5 3 4 6 4 2" xfId="5167" xr:uid="{00000000-0005-0000-0000-00002F140000}"/>
    <cellStyle name="Currency 2 5 3 4 6 4 2 2" xfId="5168" xr:uid="{00000000-0005-0000-0000-000030140000}"/>
    <cellStyle name="Currency 2 5 3 4 6 4 3" xfId="5169" xr:uid="{00000000-0005-0000-0000-000031140000}"/>
    <cellStyle name="Currency 2 5 3 4 6 5" xfId="5170" xr:uid="{00000000-0005-0000-0000-000032140000}"/>
    <cellStyle name="Currency 2 5 3 4 6 5 2" xfId="5171" xr:uid="{00000000-0005-0000-0000-000033140000}"/>
    <cellStyle name="Currency 2 5 3 4 6 6" xfId="5172" xr:uid="{00000000-0005-0000-0000-000034140000}"/>
    <cellStyle name="Currency 2 5 3 4 6 6 2" xfId="5173" xr:uid="{00000000-0005-0000-0000-000035140000}"/>
    <cellStyle name="Currency 2 5 3 4 6 7" xfId="5174" xr:uid="{00000000-0005-0000-0000-000036140000}"/>
    <cellStyle name="Currency 2 5 3 4 7" xfId="5175" xr:uid="{00000000-0005-0000-0000-000037140000}"/>
    <cellStyle name="Currency 2 5 3 4 7 2" xfId="5176" xr:uid="{00000000-0005-0000-0000-000038140000}"/>
    <cellStyle name="Currency 2 5 3 4 7 2 2" xfId="5177" xr:uid="{00000000-0005-0000-0000-000039140000}"/>
    <cellStyle name="Currency 2 5 3 4 7 3" xfId="5178" xr:uid="{00000000-0005-0000-0000-00003A140000}"/>
    <cellStyle name="Currency 2 5 3 4 8" xfId="5179" xr:uid="{00000000-0005-0000-0000-00003B140000}"/>
    <cellStyle name="Currency 2 5 3 4 8 2" xfId="5180" xr:uid="{00000000-0005-0000-0000-00003C140000}"/>
    <cellStyle name="Currency 2 5 3 4 8 2 2" xfId="5181" xr:uid="{00000000-0005-0000-0000-00003D140000}"/>
    <cellStyle name="Currency 2 5 3 4 8 3" xfId="5182" xr:uid="{00000000-0005-0000-0000-00003E140000}"/>
    <cellStyle name="Currency 2 5 3 5" xfId="5183" xr:uid="{00000000-0005-0000-0000-00003F140000}"/>
    <cellStyle name="Currency 2 5 3 5 10" xfId="5184" xr:uid="{00000000-0005-0000-0000-000040140000}"/>
    <cellStyle name="Currency 2 5 3 5 2" xfId="5185" xr:uid="{00000000-0005-0000-0000-000041140000}"/>
    <cellStyle name="Currency 2 5 3 5 2 2" xfId="5186" xr:uid="{00000000-0005-0000-0000-000042140000}"/>
    <cellStyle name="Currency 2 5 3 5 2 3" xfId="5187" xr:uid="{00000000-0005-0000-0000-000043140000}"/>
    <cellStyle name="Currency 2 5 3 5 2 3 2" xfId="5188" xr:uid="{00000000-0005-0000-0000-000044140000}"/>
    <cellStyle name="Currency 2 5 3 5 2 3 3" xfId="5189" xr:uid="{00000000-0005-0000-0000-000045140000}"/>
    <cellStyle name="Currency 2 5 3 5 2 4" xfId="5190" xr:uid="{00000000-0005-0000-0000-000046140000}"/>
    <cellStyle name="Currency 2 5 3 5 2 4 2" xfId="5191" xr:uid="{00000000-0005-0000-0000-000047140000}"/>
    <cellStyle name="Currency 2 5 3 5 2 4 2 2" xfId="5192" xr:uid="{00000000-0005-0000-0000-000048140000}"/>
    <cellStyle name="Currency 2 5 3 5 2 4 3" xfId="5193" xr:uid="{00000000-0005-0000-0000-000049140000}"/>
    <cellStyle name="Currency 2 5 3 5 2 5" xfId="5194" xr:uid="{00000000-0005-0000-0000-00004A140000}"/>
    <cellStyle name="Currency 2 5 3 5 2 5 2" xfId="5195" xr:uid="{00000000-0005-0000-0000-00004B140000}"/>
    <cellStyle name="Currency 2 5 3 5 2 5 2 2" xfId="5196" xr:uid="{00000000-0005-0000-0000-00004C140000}"/>
    <cellStyle name="Currency 2 5 3 5 2 5 3" xfId="5197" xr:uid="{00000000-0005-0000-0000-00004D140000}"/>
    <cellStyle name="Currency 2 5 3 5 2 6" xfId="5198" xr:uid="{00000000-0005-0000-0000-00004E140000}"/>
    <cellStyle name="Currency 2 5 3 5 2 6 2" xfId="5199" xr:uid="{00000000-0005-0000-0000-00004F140000}"/>
    <cellStyle name="Currency 2 5 3 5 2 6 2 2" xfId="5200" xr:uid="{00000000-0005-0000-0000-000050140000}"/>
    <cellStyle name="Currency 2 5 3 5 2 6 3" xfId="5201" xr:uid="{00000000-0005-0000-0000-000051140000}"/>
    <cellStyle name="Currency 2 5 3 5 2 7" xfId="5202" xr:uid="{00000000-0005-0000-0000-000052140000}"/>
    <cellStyle name="Currency 2 5 3 5 2 7 2" xfId="5203" xr:uid="{00000000-0005-0000-0000-000053140000}"/>
    <cellStyle name="Currency 2 5 3 5 2 8" xfId="5204" xr:uid="{00000000-0005-0000-0000-000054140000}"/>
    <cellStyle name="Currency 2 5 3 5 2 8 2" xfId="5205" xr:uid="{00000000-0005-0000-0000-000055140000}"/>
    <cellStyle name="Currency 2 5 3 5 2 9" xfId="5206" xr:uid="{00000000-0005-0000-0000-000056140000}"/>
    <cellStyle name="Currency 2 5 3 5 3" xfId="5207" xr:uid="{00000000-0005-0000-0000-000057140000}"/>
    <cellStyle name="Currency 2 5 3 5 4" xfId="5208" xr:uid="{00000000-0005-0000-0000-000058140000}"/>
    <cellStyle name="Currency 2 5 3 5 4 2" xfId="5209" xr:uid="{00000000-0005-0000-0000-000059140000}"/>
    <cellStyle name="Currency 2 5 3 5 4 3" xfId="5210" xr:uid="{00000000-0005-0000-0000-00005A140000}"/>
    <cellStyle name="Currency 2 5 3 5 5" xfId="5211" xr:uid="{00000000-0005-0000-0000-00005B140000}"/>
    <cellStyle name="Currency 2 5 3 5 5 2" xfId="5212" xr:uid="{00000000-0005-0000-0000-00005C140000}"/>
    <cellStyle name="Currency 2 5 3 5 5 2 2" xfId="5213" xr:uid="{00000000-0005-0000-0000-00005D140000}"/>
    <cellStyle name="Currency 2 5 3 5 5 3" xfId="5214" xr:uid="{00000000-0005-0000-0000-00005E140000}"/>
    <cellStyle name="Currency 2 5 3 5 6" xfId="5215" xr:uid="{00000000-0005-0000-0000-00005F140000}"/>
    <cellStyle name="Currency 2 5 3 5 6 2" xfId="5216" xr:uid="{00000000-0005-0000-0000-000060140000}"/>
    <cellStyle name="Currency 2 5 3 5 6 2 2" xfId="5217" xr:uid="{00000000-0005-0000-0000-000061140000}"/>
    <cellStyle name="Currency 2 5 3 5 6 3" xfId="5218" xr:uid="{00000000-0005-0000-0000-000062140000}"/>
    <cellStyle name="Currency 2 5 3 5 7" xfId="5219" xr:uid="{00000000-0005-0000-0000-000063140000}"/>
    <cellStyle name="Currency 2 5 3 5 7 2" xfId="5220" xr:uid="{00000000-0005-0000-0000-000064140000}"/>
    <cellStyle name="Currency 2 5 3 5 7 2 2" xfId="5221" xr:uid="{00000000-0005-0000-0000-000065140000}"/>
    <cellStyle name="Currency 2 5 3 5 7 3" xfId="5222" xr:uid="{00000000-0005-0000-0000-000066140000}"/>
    <cellStyle name="Currency 2 5 3 5 8" xfId="5223" xr:uid="{00000000-0005-0000-0000-000067140000}"/>
    <cellStyle name="Currency 2 5 3 5 8 2" xfId="5224" xr:uid="{00000000-0005-0000-0000-000068140000}"/>
    <cellStyle name="Currency 2 5 3 5 9" xfId="5225" xr:uid="{00000000-0005-0000-0000-000069140000}"/>
    <cellStyle name="Currency 2 5 3 5 9 2" xfId="5226" xr:uid="{00000000-0005-0000-0000-00006A140000}"/>
    <cellStyle name="Currency 2 5 3 6" xfId="5227" xr:uid="{00000000-0005-0000-0000-00006B140000}"/>
    <cellStyle name="Currency 2 5 3 6 2" xfId="5228" xr:uid="{00000000-0005-0000-0000-00006C140000}"/>
    <cellStyle name="Currency 2 5 3 6 2 10" xfId="5229" xr:uid="{00000000-0005-0000-0000-00006D140000}"/>
    <cellStyle name="Currency 2 5 3 6 2 2" xfId="5230" xr:uid="{00000000-0005-0000-0000-00006E140000}"/>
    <cellStyle name="Currency 2 5 3 6 2 3" xfId="5231" xr:uid="{00000000-0005-0000-0000-00006F140000}"/>
    <cellStyle name="Currency 2 5 3 6 2 4" xfId="5232" xr:uid="{00000000-0005-0000-0000-000070140000}"/>
    <cellStyle name="Currency 2 5 3 6 2 4 2" xfId="5233" xr:uid="{00000000-0005-0000-0000-000071140000}"/>
    <cellStyle name="Currency 2 5 3 6 2 4 2 2" xfId="5234" xr:uid="{00000000-0005-0000-0000-000072140000}"/>
    <cellStyle name="Currency 2 5 3 6 2 4 3" xfId="5235" xr:uid="{00000000-0005-0000-0000-000073140000}"/>
    <cellStyle name="Currency 2 5 3 6 2 5" xfId="5236" xr:uid="{00000000-0005-0000-0000-000074140000}"/>
    <cellStyle name="Currency 2 5 3 6 2 5 2" xfId="5237" xr:uid="{00000000-0005-0000-0000-000075140000}"/>
    <cellStyle name="Currency 2 5 3 6 2 5 2 2" xfId="5238" xr:uid="{00000000-0005-0000-0000-000076140000}"/>
    <cellStyle name="Currency 2 5 3 6 2 5 3" xfId="5239" xr:uid="{00000000-0005-0000-0000-000077140000}"/>
    <cellStyle name="Currency 2 5 3 6 2 6" xfId="5240" xr:uid="{00000000-0005-0000-0000-000078140000}"/>
    <cellStyle name="Currency 2 5 3 6 2 6 2" xfId="5241" xr:uid="{00000000-0005-0000-0000-000079140000}"/>
    <cellStyle name="Currency 2 5 3 6 2 6 2 2" xfId="5242" xr:uid="{00000000-0005-0000-0000-00007A140000}"/>
    <cellStyle name="Currency 2 5 3 6 2 6 3" xfId="5243" xr:uid="{00000000-0005-0000-0000-00007B140000}"/>
    <cellStyle name="Currency 2 5 3 6 2 7" xfId="5244" xr:uid="{00000000-0005-0000-0000-00007C140000}"/>
    <cellStyle name="Currency 2 5 3 6 2 7 2" xfId="5245" xr:uid="{00000000-0005-0000-0000-00007D140000}"/>
    <cellStyle name="Currency 2 5 3 6 2 8" xfId="5246" xr:uid="{00000000-0005-0000-0000-00007E140000}"/>
    <cellStyle name="Currency 2 5 3 6 2 8 2" xfId="5247" xr:uid="{00000000-0005-0000-0000-00007F140000}"/>
    <cellStyle name="Currency 2 5 3 6 2 9" xfId="5248" xr:uid="{00000000-0005-0000-0000-000080140000}"/>
    <cellStyle name="Currency 2 5 3 6 3" xfId="5249" xr:uid="{00000000-0005-0000-0000-000081140000}"/>
    <cellStyle name="Currency 2 5 3 6 4" xfId="5250" xr:uid="{00000000-0005-0000-0000-000082140000}"/>
    <cellStyle name="Currency 2 5 3 6 4 2" xfId="5251" xr:uid="{00000000-0005-0000-0000-000083140000}"/>
    <cellStyle name="Currency 2 5 3 6 4 2 2" xfId="5252" xr:uid="{00000000-0005-0000-0000-000084140000}"/>
    <cellStyle name="Currency 2 5 3 6 4 3" xfId="5253" xr:uid="{00000000-0005-0000-0000-000085140000}"/>
    <cellStyle name="Currency 2 5 3 6 5" xfId="5254" xr:uid="{00000000-0005-0000-0000-000086140000}"/>
    <cellStyle name="Currency 2 5 3 6 5 2" xfId="5255" xr:uid="{00000000-0005-0000-0000-000087140000}"/>
    <cellStyle name="Currency 2 5 3 6 5 2 2" xfId="5256" xr:uid="{00000000-0005-0000-0000-000088140000}"/>
    <cellStyle name="Currency 2 5 3 6 5 3" xfId="5257" xr:uid="{00000000-0005-0000-0000-000089140000}"/>
    <cellStyle name="Currency 2 5 3 7" xfId="5258" xr:uid="{00000000-0005-0000-0000-00008A140000}"/>
    <cellStyle name="Currency 2 5 3 7 2" xfId="5259" xr:uid="{00000000-0005-0000-0000-00008B140000}"/>
    <cellStyle name="Currency 2 5 3 7 3" xfId="5260" xr:uid="{00000000-0005-0000-0000-00008C140000}"/>
    <cellStyle name="Currency 2 5 3 7 3 2" xfId="5261" xr:uid="{00000000-0005-0000-0000-00008D140000}"/>
    <cellStyle name="Currency 2 5 3 7 3 3" xfId="5262" xr:uid="{00000000-0005-0000-0000-00008E140000}"/>
    <cellStyle name="Currency 2 5 3 7 4" xfId="5263" xr:uid="{00000000-0005-0000-0000-00008F140000}"/>
    <cellStyle name="Currency 2 5 3 7 4 2" xfId="5264" xr:uid="{00000000-0005-0000-0000-000090140000}"/>
    <cellStyle name="Currency 2 5 3 7 4 2 2" xfId="5265" xr:uid="{00000000-0005-0000-0000-000091140000}"/>
    <cellStyle name="Currency 2 5 3 7 4 3" xfId="5266" xr:uid="{00000000-0005-0000-0000-000092140000}"/>
    <cellStyle name="Currency 2 5 3 7 5" xfId="5267" xr:uid="{00000000-0005-0000-0000-000093140000}"/>
    <cellStyle name="Currency 2 5 3 7 5 2" xfId="5268" xr:uid="{00000000-0005-0000-0000-000094140000}"/>
    <cellStyle name="Currency 2 5 3 7 5 2 2" xfId="5269" xr:uid="{00000000-0005-0000-0000-000095140000}"/>
    <cellStyle name="Currency 2 5 3 7 5 3" xfId="5270" xr:uid="{00000000-0005-0000-0000-000096140000}"/>
    <cellStyle name="Currency 2 5 3 7 6" xfId="5271" xr:uid="{00000000-0005-0000-0000-000097140000}"/>
    <cellStyle name="Currency 2 5 3 7 6 2" xfId="5272" xr:uid="{00000000-0005-0000-0000-000098140000}"/>
    <cellStyle name="Currency 2 5 3 7 6 2 2" xfId="5273" xr:uid="{00000000-0005-0000-0000-000099140000}"/>
    <cellStyle name="Currency 2 5 3 7 6 3" xfId="5274" xr:uid="{00000000-0005-0000-0000-00009A140000}"/>
    <cellStyle name="Currency 2 5 3 7 7" xfId="5275" xr:uid="{00000000-0005-0000-0000-00009B140000}"/>
    <cellStyle name="Currency 2 5 3 7 7 2" xfId="5276" xr:uid="{00000000-0005-0000-0000-00009C140000}"/>
    <cellStyle name="Currency 2 5 3 7 8" xfId="5277" xr:uid="{00000000-0005-0000-0000-00009D140000}"/>
    <cellStyle name="Currency 2 5 3 7 8 2" xfId="5278" xr:uid="{00000000-0005-0000-0000-00009E140000}"/>
    <cellStyle name="Currency 2 5 3 7 9" xfId="5279" xr:uid="{00000000-0005-0000-0000-00009F140000}"/>
    <cellStyle name="Currency 2 5 3 8" xfId="5280" xr:uid="{00000000-0005-0000-0000-0000A0140000}"/>
    <cellStyle name="Currency 2 5 3 8 2" xfId="5281" xr:uid="{00000000-0005-0000-0000-0000A1140000}"/>
    <cellStyle name="Currency 2 5 3 8 3" xfId="5282" xr:uid="{00000000-0005-0000-0000-0000A2140000}"/>
    <cellStyle name="Currency 2 5 3 9" xfId="5283" xr:uid="{00000000-0005-0000-0000-0000A3140000}"/>
    <cellStyle name="Currency 2 5 4" xfId="5284" xr:uid="{00000000-0005-0000-0000-0000A4140000}"/>
    <cellStyle name="Currency 2 5 4 10" xfId="5285" xr:uid="{00000000-0005-0000-0000-0000A5140000}"/>
    <cellStyle name="Currency 2 5 4 10 2" xfId="5286" xr:uid="{00000000-0005-0000-0000-0000A6140000}"/>
    <cellStyle name="Currency 2 5 4 10 2 2" xfId="5287" xr:uid="{00000000-0005-0000-0000-0000A7140000}"/>
    <cellStyle name="Currency 2 5 4 10 3" xfId="5288" xr:uid="{00000000-0005-0000-0000-0000A8140000}"/>
    <cellStyle name="Currency 2 5 4 11" xfId="5289" xr:uid="{00000000-0005-0000-0000-0000A9140000}"/>
    <cellStyle name="Currency 2 5 4 11 2" xfId="5290" xr:uid="{00000000-0005-0000-0000-0000AA140000}"/>
    <cellStyle name="Currency 2 5 4 12" xfId="5291" xr:uid="{00000000-0005-0000-0000-0000AB140000}"/>
    <cellStyle name="Currency 2 5 4 12 2" xfId="5292" xr:uid="{00000000-0005-0000-0000-0000AC140000}"/>
    <cellStyle name="Currency 2 5 4 13" xfId="5293" xr:uid="{00000000-0005-0000-0000-0000AD140000}"/>
    <cellStyle name="Currency 2 5 4 14" xfId="5294" xr:uid="{00000000-0005-0000-0000-0000AE140000}"/>
    <cellStyle name="Currency 2 5 4 15" xfId="5295" xr:uid="{00000000-0005-0000-0000-0000AF140000}"/>
    <cellStyle name="Currency 2 5 4 2" xfId="5296" xr:uid="{00000000-0005-0000-0000-0000B0140000}"/>
    <cellStyle name="Currency 2 5 4 2 2" xfId="5297" xr:uid="{00000000-0005-0000-0000-0000B1140000}"/>
    <cellStyle name="Currency 2 5 4 2 2 2" xfId="5298" xr:uid="{00000000-0005-0000-0000-0000B2140000}"/>
    <cellStyle name="Currency 2 5 4 2 2 3" xfId="5299" xr:uid="{00000000-0005-0000-0000-0000B3140000}"/>
    <cellStyle name="Currency 2 5 4 2 2 3 2" xfId="5300" xr:uid="{00000000-0005-0000-0000-0000B4140000}"/>
    <cellStyle name="Currency 2 5 4 2 2 3 3" xfId="5301" xr:uid="{00000000-0005-0000-0000-0000B5140000}"/>
    <cellStyle name="Currency 2 5 4 2 2 4" xfId="5302" xr:uid="{00000000-0005-0000-0000-0000B6140000}"/>
    <cellStyle name="Currency 2 5 4 2 2 4 2" xfId="5303" xr:uid="{00000000-0005-0000-0000-0000B7140000}"/>
    <cellStyle name="Currency 2 5 4 2 2 4 2 2" xfId="5304" xr:uid="{00000000-0005-0000-0000-0000B8140000}"/>
    <cellStyle name="Currency 2 5 4 2 2 4 3" xfId="5305" xr:uid="{00000000-0005-0000-0000-0000B9140000}"/>
    <cellStyle name="Currency 2 5 4 2 2 5" xfId="5306" xr:uid="{00000000-0005-0000-0000-0000BA140000}"/>
    <cellStyle name="Currency 2 5 4 2 2 5 2" xfId="5307" xr:uid="{00000000-0005-0000-0000-0000BB140000}"/>
    <cellStyle name="Currency 2 5 4 2 2 5 2 2" xfId="5308" xr:uid="{00000000-0005-0000-0000-0000BC140000}"/>
    <cellStyle name="Currency 2 5 4 2 2 5 3" xfId="5309" xr:uid="{00000000-0005-0000-0000-0000BD140000}"/>
    <cellStyle name="Currency 2 5 4 2 2 6" xfId="5310" xr:uid="{00000000-0005-0000-0000-0000BE140000}"/>
    <cellStyle name="Currency 2 5 4 2 2 6 2" xfId="5311" xr:uid="{00000000-0005-0000-0000-0000BF140000}"/>
    <cellStyle name="Currency 2 5 4 2 2 6 2 2" xfId="5312" xr:uid="{00000000-0005-0000-0000-0000C0140000}"/>
    <cellStyle name="Currency 2 5 4 2 2 6 3" xfId="5313" xr:uid="{00000000-0005-0000-0000-0000C1140000}"/>
    <cellStyle name="Currency 2 5 4 2 2 7" xfId="5314" xr:uid="{00000000-0005-0000-0000-0000C2140000}"/>
    <cellStyle name="Currency 2 5 4 2 2 7 2" xfId="5315" xr:uid="{00000000-0005-0000-0000-0000C3140000}"/>
    <cellStyle name="Currency 2 5 4 2 2 8" xfId="5316" xr:uid="{00000000-0005-0000-0000-0000C4140000}"/>
    <cellStyle name="Currency 2 5 4 2 2 8 2" xfId="5317" xr:uid="{00000000-0005-0000-0000-0000C5140000}"/>
    <cellStyle name="Currency 2 5 4 2 2 9" xfId="5318" xr:uid="{00000000-0005-0000-0000-0000C6140000}"/>
    <cellStyle name="Currency 2 5 4 2 3" xfId="5319" xr:uid="{00000000-0005-0000-0000-0000C7140000}"/>
    <cellStyle name="Currency 2 5 4 2 3 2" xfId="5320" xr:uid="{00000000-0005-0000-0000-0000C8140000}"/>
    <cellStyle name="Currency 2 5 4 2 3 3" xfId="5321" xr:uid="{00000000-0005-0000-0000-0000C9140000}"/>
    <cellStyle name="Currency 2 5 4 2 3 3 2" xfId="5322" xr:uid="{00000000-0005-0000-0000-0000CA140000}"/>
    <cellStyle name="Currency 2 5 4 2 3 3 3" xfId="5323" xr:uid="{00000000-0005-0000-0000-0000CB140000}"/>
    <cellStyle name="Currency 2 5 4 2 3 4" xfId="5324" xr:uid="{00000000-0005-0000-0000-0000CC140000}"/>
    <cellStyle name="Currency 2 5 4 2 3 4 2" xfId="5325" xr:uid="{00000000-0005-0000-0000-0000CD140000}"/>
    <cellStyle name="Currency 2 5 4 2 3 4 2 2" xfId="5326" xr:uid="{00000000-0005-0000-0000-0000CE140000}"/>
    <cellStyle name="Currency 2 5 4 2 3 4 3" xfId="5327" xr:uid="{00000000-0005-0000-0000-0000CF140000}"/>
    <cellStyle name="Currency 2 5 4 2 3 5" xfId="5328" xr:uid="{00000000-0005-0000-0000-0000D0140000}"/>
    <cellStyle name="Currency 2 5 4 2 3 5 2" xfId="5329" xr:uid="{00000000-0005-0000-0000-0000D1140000}"/>
    <cellStyle name="Currency 2 5 4 2 3 5 2 2" xfId="5330" xr:uid="{00000000-0005-0000-0000-0000D2140000}"/>
    <cellStyle name="Currency 2 5 4 2 3 5 3" xfId="5331" xr:uid="{00000000-0005-0000-0000-0000D3140000}"/>
    <cellStyle name="Currency 2 5 4 2 3 6" xfId="5332" xr:uid="{00000000-0005-0000-0000-0000D4140000}"/>
    <cellStyle name="Currency 2 5 4 2 3 6 2" xfId="5333" xr:uid="{00000000-0005-0000-0000-0000D5140000}"/>
    <cellStyle name="Currency 2 5 4 2 3 6 2 2" xfId="5334" xr:uid="{00000000-0005-0000-0000-0000D6140000}"/>
    <cellStyle name="Currency 2 5 4 2 3 6 3" xfId="5335" xr:uid="{00000000-0005-0000-0000-0000D7140000}"/>
    <cellStyle name="Currency 2 5 4 2 3 7" xfId="5336" xr:uid="{00000000-0005-0000-0000-0000D8140000}"/>
    <cellStyle name="Currency 2 5 4 2 3 7 2" xfId="5337" xr:uid="{00000000-0005-0000-0000-0000D9140000}"/>
    <cellStyle name="Currency 2 5 4 2 3 8" xfId="5338" xr:uid="{00000000-0005-0000-0000-0000DA140000}"/>
    <cellStyle name="Currency 2 5 4 2 3 8 2" xfId="5339" xr:uid="{00000000-0005-0000-0000-0000DB140000}"/>
    <cellStyle name="Currency 2 5 4 2 3 9" xfId="5340" xr:uid="{00000000-0005-0000-0000-0000DC140000}"/>
    <cellStyle name="Currency 2 5 4 2 4" xfId="5341" xr:uid="{00000000-0005-0000-0000-0000DD140000}"/>
    <cellStyle name="Currency 2 5 4 2 4 2" xfId="5342" xr:uid="{00000000-0005-0000-0000-0000DE140000}"/>
    <cellStyle name="Currency 2 5 4 2 4 3" xfId="5343" xr:uid="{00000000-0005-0000-0000-0000DF140000}"/>
    <cellStyle name="Currency 2 5 4 2 4 3 2" xfId="5344" xr:uid="{00000000-0005-0000-0000-0000E0140000}"/>
    <cellStyle name="Currency 2 5 4 2 4 3 2 2" xfId="5345" xr:uid="{00000000-0005-0000-0000-0000E1140000}"/>
    <cellStyle name="Currency 2 5 4 2 4 3 3" xfId="5346" xr:uid="{00000000-0005-0000-0000-0000E2140000}"/>
    <cellStyle name="Currency 2 5 4 2 4 4" xfId="5347" xr:uid="{00000000-0005-0000-0000-0000E3140000}"/>
    <cellStyle name="Currency 2 5 4 2 4 4 2" xfId="5348" xr:uid="{00000000-0005-0000-0000-0000E4140000}"/>
    <cellStyle name="Currency 2 5 4 2 4 4 2 2" xfId="5349" xr:uid="{00000000-0005-0000-0000-0000E5140000}"/>
    <cellStyle name="Currency 2 5 4 2 4 4 3" xfId="5350" xr:uid="{00000000-0005-0000-0000-0000E6140000}"/>
    <cellStyle name="Currency 2 5 4 2 4 5" xfId="5351" xr:uid="{00000000-0005-0000-0000-0000E7140000}"/>
    <cellStyle name="Currency 2 5 4 2 4 5 2" xfId="5352" xr:uid="{00000000-0005-0000-0000-0000E8140000}"/>
    <cellStyle name="Currency 2 5 4 2 4 5 2 2" xfId="5353" xr:uid="{00000000-0005-0000-0000-0000E9140000}"/>
    <cellStyle name="Currency 2 5 4 2 4 5 3" xfId="5354" xr:uid="{00000000-0005-0000-0000-0000EA140000}"/>
    <cellStyle name="Currency 2 5 4 2 4 6" xfId="5355" xr:uid="{00000000-0005-0000-0000-0000EB140000}"/>
    <cellStyle name="Currency 2 5 4 2 4 6 2" xfId="5356" xr:uid="{00000000-0005-0000-0000-0000EC140000}"/>
    <cellStyle name="Currency 2 5 4 2 4 7" xfId="5357" xr:uid="{00000000-0005-0000-0000-0000ED140000}"/>
    <cellStyle name="Currency 2 5 4 2 4 7 2" xfId="5358" xr:uid="{00000000-0005-0000-0000-0000EE140000}"/>
    <cellStyle name="Currency 2 5 4 2 4 8" xfId="5359" xr:uid="{00000000-0005-0000-0000-0000EF140000}"/>
    <cellStyle name="Currency 2 5 4 2 4 9" xfId="5360" xr:uid="{00000000-0005-0000-0000-0000F0140000}"/>
    <cellStyle name="Currency 2 5 4 2 5" xfId="5361" xr:uid="{00000000-0005-0000-0000-0000F1140000}"/>
    <cellStyle name="Currency 2 5 4 2 5 2" xfId="5362" xr:uid="{00000000-0005-0000-0000-0000F2140000}"/>
    <cellStyle name="Currency 2 5 4 2 5 3" xfId="5363" xr:uid="{00000000-0005-0000-0000-0000F3140000}"/>
    <cellStyle name="Currency 2 5 4 2 6" xfId="5364" xr:uid="{00000000-0005-0000-0000-0000F4140000}"/>
    <cellStyle name="Currency 2 5 4 2 6 2" xfId="5365" xr:uid="{00000000-0005-0000-0000-0000F5140000}"/>
    <cellStyle name="Currency 2 5 4 2 6 2 2" xfId="5366" xr:uid="{00000000-0005-0000-0000-0000F6140000}"/>
    <cellStyle name="Currency 2 5 4 2 6 2 2 2" xfId="5367" xr:uid="{00000000-0005-0000-0000-0000F7140000}"/>
    <cellStyle name="Currency 2 5 4 2 6 2 3" xfId="5368" xr:uid="{00000000-0005-0000-0000-0000F8140000}"/>
    <cellStyle name="Currency 2 5 4 2 6 3" xfId="5369" xr:uid="{00000000-0005-0000-0000-0000F9140000}"/>
    <cellStyle name="Currency 2 5 4 2 6 3 2" xfId="5370" xr:uid="{00000000-0005-0000-0000-0000FA140000}"/>
    <cellStyle name="Currency 2 5 4 2 6 3 2 2" xfId="5371" xr:uid="{00000000-0005-0000-0000-0000FB140000}"/>
    <cellStyle name="Currency 2 5 4 2 6 3 3" xfId="5372" xr:uid="{00000000-0005-0000-0000-0000FC140000}"/>
    <cellStyle name="Currency 2 5 4 2 6 4" xfId="5373" xr:uid="{00000000-0005-0000-0000-0000FD140000}"/>
    <cellStyle name="Currency 2 5 4 2 6 4 2" xfId="5374" xr:uid="{00000000-0005-0000-0000-0000FE140000}"/>
    <cellStyle name="Currency 2 5 4 2 6 4 2 2" xfId="5375" xr:uid="{00000000-0005-0000-0000-0000FF140000}"/>
    <cellStyle name="Currency 2 5 4 2 6 4 3" xfId="5376" xr:uid="{00000000-0005-0000-0000-000000150000}"/>
    <cellStyle name="Currency 2 5 4 2 6 5" xfId="5377" xr:uid="{00000000-0005-0000-0000-000001150000}"/>
    <cellStyle name="Currency 2 5 4 2 6 5 2" xfId="5378" xr:uid="{00000000-0005-0000-0000-000002150000}"/>
    <cellStyle name="Currency 2 5 4 2 6 6" xfId="5379" xr:uid="{00000000-0005-0000-0000-000003150000}"/>
    <cellStyle name="Currency 2 5 4 2 6 6 2" xfId="5380" xr:uid="{00000000-0005-0000-0000-000004150000}"/>
    <cellStyle name="Currency 2 5 4 2 6 7" xfId="5381" xr:uid="{00000000-0005-0000-0000-000005150000}"/>
    <cellStyle name="Currency 2 5 4 2 7" xfId="5382" xr:uid="{00000000-0005-0000-0000-000006150000}"/>
    <cellStyle name="Currency 2 5 4 2 7 2" xfId="5383" xr:uid="{00000000-0005-0000-0000-000007150000}"/>
    <cellStyle name="Currency 2 5 4 2 7 2 2" xfId="5384" xr:uid="{00000000-0005-0000-0000-000008150000}"/>
    <cellStyle name="Currency 2 5 4 2 7 3" xfId="5385" xr:uid="{00000000-0005-0000-0000-000009150000}"/>
    <cellStyle name="Currency 2 5 4 2 8" xfId="5386" xr:uid="{00000000-0005-0000-0000-00000A150000}"/>
    <cellStyle name="Currency 2 5 4 2 8 2" xfId="5387" xr:uid="{00000000-0005-0000-0000-00000B150000}"/>
    <cellStyle name="Currency 2 5 4 2 8 2 2" xfId="5388" xr:uid="{00000000-0005-0000-0000-00000C150000}"/>
    <cellStyle name="Currency 2 5 4 2 8 3" xfId="5389" xr:uid="{00000000-0005-0000-0000-00000D150000}"/>
    <cellStyle name="Currency 2 5 4 3" xfId="5390" xr:uid="{00000000-0005-0000-0000-00000E150000}"/>
    <cellStyle name="Currency 2 5 4 3 10" xfId="5391" xr:uid="{00000000-0005-0000-0000-00000F150000}"/>
    <cellStyle name="Currency 2 5 4 3 2" xfId="5392" xr:uid="{00000000-0005-0000-0000-000010150000}"/>
    <cellStyle name="Currency 2 5 4 3 2 2" xfId="5393" xr:uid="{00000000-0005-0000-0000-000011150000}"/>
    <cellStyle name="Currency 2 5 4 3 2 3" xfId="5394" xr:uid="{00000000-0005-0000-0000-000012150000}"/>
    <cellStyle name="Currency 2 5 4 3 2 3 2" xfId="5395" xr:uid="{00000000-0005-0000-0000-000013150000}"/>
    <cellStyle name="Currency 2 5 4 3 2 3 3" xfId="5396" xr:uid="{00000000-0005-0000-0000-000014150000}"/>
    <cellStyle name="Currency 2 5 4 3 2 4" xfId="5397" xr:uid="{00000000-0005-0000-0000-000015150000}"/>
    <cellStyle name="Currency 2 5 4 3 2 4 2" xfId="5398" xr:uid="{00000000-0005-0000-0000-000016150000}"/>
    <cellStyle name="Currency 2 5 4 3 2 4 2 2" xfId="5399" xr:uid="{00000000-0005-0000-0000-000017150000}"/>
    <cellStyle name="Currency 2 5 4 3 2 4 3" xfId="5400" xr:uid="{00000000-0005-0000-0000-000018150000}"/>
    <cellStyle name="Currency 2 5 4 3 2 5" xfId="5401" xr:uid="{00000000-0005-0000-0000-000019150000}"/>
    <cellStyle name="Currency 2 5 4 3 2 5 2" xfId="5402" xr:uid="{00000000-0005-0000-0000-00001A150000}"/>
    <cellStyle name="Currency 2 5 4 3 2 5 2 2" xfId="5403" xr:uid="{00000000-0005-0000-0000-00001B150000}"/>
    <cellStyle name="Currency 2 5 4 3 2 5 3" xfId="5404" xr:uid="{00000000-0005-0000-0000-00001C150000}"/>
    <cellStyle name="Currency 2 5 4 3 2 6" xfId="5405" xr:uid="{00000000-0005-0000-0000-00001D150000}"/>
    <cellStyle name="Currency 2 5 4 3 2 6 2" xfId="5406" xr:uid="{00000000-0005-0000-0000-00001E150000}"/>
    <cellStyle name="Currency 2 5 4 3 2 6 2 2" xfId="5407" xr:uid="{00000000-0005-0000-0000-00001F150000}"/>
    <cellStyle name="Currency 2 5 4 3 2 6 3" xfId="5408" xr:uid="{00000000-0005-0000-0000-000020150000}"/>
    <cellStyle name="Currency 2 5 4 3 2 7" xfId="5409" xr:uid="{00000000-0005-0000-0000-000021150000}"/>
    <cellStyle name="Currency 2 5 4 3 2 7 2" xfId="5410" xr:uid="{00000000-0005-0000-0000-000022150000}"/>
    <cellStyle name="Currency 2 5 4 3 2 8" xfId="5411" xr:uid="{00000000-0005-0000-0000-000023150000}"/>
    <cellStyle name="Currency 2 5 4 3 2 8 2" xfId="5412" xr:uid="{00000000-0005-0000-0000-000024150000}"/>
    <cellStyle name="Currency 2 5 4 3 2 9" xfId="5413" xr:uid="{00000000-0005-0000-0000-000025150000}"/>
    <cellStyle name="Currency 2 5 4 3 3" xfId="5414" xr:uid="{00000000-0005-0000-0000-000026150000}"/>
    <cellStyle name="Currency 2 5 4 3 4" xfId="5415" xr:uid="{00000000-0005-0000-0000-000027150000}"/>
    <cellStyle name="Currency 2 5 4 3 4 2" xfId="5416" xr:uid="{00000000-0005-0000-0000-000028150000}"/>
    <cellStyle name="Currency 2 5 4 3 4 3" xfId="5417" xr:uid="{00000000-0005-0000-0000-000029150000}"/>
    <cellStyle name="Currency 2 5 4 3 5" xfId="5418" xr:uid="{00000000-0005-0000-0000-00002A150000}"/>
    <cellStyle name="Currency 2 5 4 3 5 2" xfId="5419" xr:uid="{00000000-0005-0000-0000-00002B150000}"/>
    <cellStyle name="Currency 2 5 4 3 5 2 2" xfId="5420" xr:uid="{00000000-0005-0000-0000-00002C150000}"/>
    <cellStyle name="Currency 2 5 4 3 5 3" xfId="5421" xr:uid="{00000000-0005-0000-0000-00002D150000}"/>
    <cellStyle name="Currency 2 5 4 3 6" xfId="5422" xr:uid="{00000000-0005-0000-0000-00002E150000}"/>
    <cellStyle name="Currency 2 5 4 3 6 2" xfId="5423" xr:uid="{00000000-0005-0000-0000-00002F150000}"/>
    <cellStyle name="Currency 2 5 4 3 6 2 2" xfId="5424" xr:uid="{00000000-0005-0000-0000-000030150000}"/>
    <cellStyle name="Currency 2 5 4 3 6 3" xfId="5425" xr:uid="{00000000-0005-0000-0000-000031150000}"/>
    <cellStyle name="Currency 2 5 4 3 7" xfId="5426" xr:uid="{00000000-0005-0000-0000-000032150000}"/>
    <cellStyle name="Currency 2 5 4 3 7 2" xfId="5427" xr:uid="{00000000-0005-0000-0000-000033150000}"/>
    <cellStyle name="Currency 2 5 4 3 7 2 2" xfId="5428" xr:uid="{00000000-0005-0000-0000-000034150000}"/>
    <cellStyle name="Currency 2 5 4 3 7 3" xfId="5429" xr:uid="{00000000-0005-0000-0000-000035150000}"/>
    <cellStyle name="Currency 2 5 4 3 8" xfId="5430" xr:uid="{00000000-0005-0000-0000-000036150000}"/>
    <cellStyle name="Currency 2 5 4 3 8 2" xfId="5431" xr:uid="{00000000-0005-0000-0000-000037150000}"/>
    <cellStyle name="Currency 2 5 4 3 9" xfId="5432" xr:uid="{00000000-0005-0000-0000-000038150000}"/>
    <cellStyle name="Currency 2 5 4 3 9 2" xfId="5433" xr:uid="{00000000-0005-0000-0000-000039150000}"/>
    <cellStyle name="Currency 2 5 4 4" xfId="5434" xr:uid="{00000000-0005-0000-0000-00003A150000}"/>
    <cellStyle name="Currency 2 5 4 4 2" xfId="5435" xr:uid="{00000000-0005-0000-0000-00003B150000}"/>
    <cellStyle name="Currency 2 5 4 4 2 10" xfId="5436" xr:uid="{00000000-0005-0000-0000-00003C150000}"/>
    <cellStyle name="Currency 2 5 4 4 2 2" xfId="5437" xr:uid="{00000000-0005-0000-0000-00003D150000}"/>
    <cellStyle name="Currency 2 5 4 4 2 3" xfId="5438" xr:uid="{00000000-0005-0000-0000-00003E150000}"/>
    <cellStyle name="Currency 2 5 4 4 2 4" xfId="5439" xr:uid="{00000000-0005-0000-0000-00003F150000}"/>
    <cellStyle name="Currency 2 5 4 4 2 4 2" xfId="5440" xr:uid="{00000000-0005-0000-0000-000040150000}"/>
    <cellStyle name="Currency 2 5 4 4 2 4 2 2" xfId="5441" xr:uid="{00000000-0005-0000-0000-000041150000}"/>
    <cellStyle name="Currency 2 5 4 4 2 4 3" xfId="5442" xr:uid="{00000000-0005-0000-0000-000042150000}"/>
    <cellStyle name="Currency 2 5 4 4 2 5" xfId="5443" xr:uid="{00000000-0005-0000-0000-000043150000}"/>
    <cellStyle name="Currency 2 5 4 4 2 5 2" xfId="5444" xr:uid="{00000000-0005-0000-0000-000044150000}"/>
    <cellStyle name="Currency 2 5 4 4 2 5 2 2" xfId="5445" xr:uid="{00000000-0005-0000-0000-000045150000}"/>
    <cellStyle name="Currency 2 5 4 4 2 5 3" xfId="5446" xr:uid="{00000000-0005-0000-0000-000046150000}"/>
    <cellStyle name="Currency 2 5 4 4 2 6" xfId="5447" xr:uid="{00000000-0005-0000-0000-000047150000}"/>
    <cellStyle name="Currency 2 5 4 4 2 6 2" xfId="5448" xr:uid="{00000000-0005-0000-0000-000048150000}"/>
    <cellStyle name="Currency 2 5 4 4 2 6 2 2" xfId="5449" xr:uid="{00000000-0005-0000-0000-000049150000}"/>
    <cellStyle name="Currency 2 5 4 4 2 6 3" xfId="5450" xr:uid="{00000000-0005-0000-0000-00004A150000}"/>
    <cellStyle name="Currency 2 5 4 4 2 7" xfId="5451" xr:uid="{00000000-0005-0000-0000-00004B150000}"/>
    <cellStyle name="Currency 2 5 4 4 2 7 2" xfId="5452" xr:uid="{00000000-0005-0000-0000-00004C150000}"/>
    <cellStyle name="Currency 2 5 4 4 2 8" xfId="5453" xr:uid="{00000000-0005-0000-0000-00004D150000}"/>
    <cellStyle name="Currency 2 5 4 4 2 8 2" xfId="5454" xr:uid="{00000000-0005-0000-0000-00004E150000}"/>
    <cellStyle name="Currency 2 5 4 4 2 9" xfId="5455" xr:uid="{00000000-0005-0000-0000-00004F150000}"/>
    <cellStyle name="Currency 2 5 4 4 3" xfId="5456" xr:uid="{00000000-0005-0000-0000-000050150000}"/>
    <cellStyle name="Currency 2 5 4 4 4" xfId="5457" xr:uid="{00000000-0005-0000-0000-000051150000}"/>
    <cellStyle name="Currency 2 5 4 4 4 2" xfId="5458" xr:uid="{00000000-0005-0000-0000-000052150000}"/>
    <cellStyle name="Currency 2 5 4 4 4 2 2" xfId="5459" xr:uid="{00000000-0005-0000-0000-000053150000}"/>
    <cellStyle name="Currency 2 5 4 4 4 3" xfId="5460" xr:uid="{00000000-0005-0000-0000-000054150000}"/>
    <cellStyle name="Currency 2 5 4 4 5" xfId="5461" xr:uid="{00000000-0005-0000-0000-000055150000}"/>
    <cellStyle name="Currency 2 5 4 4 5 2" xfId="5462" xr:uid="{00000000-0005-0000-0000-000056150000}"/>
    <cellStyle name="Currency 2 5 4 4 5 2 2" xfId="5463" xr:uid="{00000000-0005-0000-0000-000057150000}"/>
    <cellStyle name="Currency 2 5 4 4 5 3" xfId="5464" xr:uid="{00000000-0005-0000-0000-000058150000}"/>
    <cellStyle name="Currency 2 5 4 5" xfId="5465" xr:uid="{00000000-0005-0000-0000-000059150000}"/>
    <cellStyle name="Currency 2 5 4 5 2" xfId="5466" xr:uid="{00000000-0005-0000-0000-00005A150000}"/>
    <cellStyle name="Currency 2 5 4 5 3" xfId="5467" xr:uid="{00000000-0005-0000-0000-00005B150000}"/>
    <cellStyle name="Currency 2 5 4 5 3 2" xfId="5468" xr:uid="{00000000-0005-0000-0000-00005C150000}"/>
    <cellStyle name="Currency 2 5 4 5 3 3" xfId="5469" xr:uid="{00000000-0005-0000-0000-00005D150000}"/>
    <cellStyle name="Currency 2 5 4 5 4" xfId="5470" xr:uid="{00000000-0005-0000-0000-00005E150000}"/>
    <cellStyle name="Currency 2 5 4 5 4 2" xfId="5471" xr:uid="{00000000-0005-0000-0000-00005F150000}"/>
    <cellStyle name="Currency 2 5 4 5 4 2 2" xfId="5472" xr:uid="{00000000-0005-0000-0000-000060150000}"/>
    <cellStyle name="Currency 2 5 4 5 4 3" xfId="5473" xr:uid="{00000000-0005-0000-0000-000061150000}"/>
    <cellStyle name="Currency 2 5 4 5 5" xfId="5474" xr:uid="{00000000-0005-0000-0000-000062150000}"/>
    <cellStyle name="Currency 2 5 4 5 5 2" xfId="5475" xr:uid="{00000000-0005-0000-0000-000063150000}"/>
    <cellStyle name="Currency 2 5 4 5 5 2 2" xfId="5476" xr:uid="{00000000-0005-0000-0000-000064150000}"/>
    <cellStyle name="Currency 2 5 4 5 5 3" xfId="5477" xr:uid="{00000000-0005-0000-0000-000065150000}"/>
    <cellStyle name="Currency 2 5 4 5 6" xfId="5478" xr:uid="{00000000-0005-0000-0000-000066150000}"/>
    <cellStyle name="Currency 2 5 4 5 6 2" xfId="5479" xr:uid="{00000000-0005-0000-0000-000067150000}"/>
    <cellStyle name="Currency 2 5 4 5 6 2 2" xfId="5480" xr:uid="{00000000-0005-0000-0000-000068150000}"/>
    <cellStyle name="Currency 2 5 4 5 6 3" xfId="5481" xr:uid="{00000000-0005-0000-0000-000069150000}"/>
    <cellStyle name="Currency 2 5 4 5 7" xfId="5482" xr:uid="{00000000-0005-0000-0000-00006A150000}"/>
    <cellStyle name="Currency 2 5 4 5 7 2" xfId="5483" xr:uid="{00000000-0005-0000-0000-00006B150000}"/>
    <cellStyle name="Currency 2 5 4 5 8" xfId="5484" xr:uid="{00000000-0005-0000-0000-00006C150000}"/>
    <cellStyle name="Currency 2 5 4 5 8 2" xfId="5485" xr:uid="{00000000-0005-0000-0000-00006D150000}"/>
    <cellStyle name="Currency 2 5 4 5 9" xfId="5486" xr:uid="{00000000-0005-0000-0000-00006E150000}"/>
    <cellStyle name="Currency 2 5 4 6" xfId="5487" xr:uid="{00000000-0005-0000-0000-00006F150000}"/>
    <cellStyle name="Currency 2 5 4 6 2" xfId="5488" xr:uid="{00000000-0005-0000-0000-000070150000}"/>
    <cellStyle name="Currency 2 5 4 6 3" xfId="5489" xr:uid="{00000000-0005-0000-0000-000071150000}"/>
    <cellStyle name="Currency 2 5 4 7" xfId="5490" xr:uid="{00000000-0005-0000-0000-000072150000}"/>
    <cellStyle name="Currency 2 5 4 8" xfId="5491" xr:uid="{00000000-0005-0000-0000-000073150000}"/>
    <cellStyle name="Currency 2 5 4 8 2" xfId="5492" xr:uid="{00000000-0005-0000-0000-000074150000}"/>
    <cellStyle name="Currency 2 5 4 8 2 2" xfId="5493" xr:uid="{00000000-0005-0000-0000-000075150000}"/>
    <cellStyle name="Currency 2 5 4 8 3" xfId="5494" xr:uid="{00000000-0005-0000-0000-000076150000}"/>
    <cellStyle name="Currency 2 5 4 8 4" xfId="5495" xr:uid="{00000000-0005-0000-0000-000077150000}"/>
    <cellStyle name="Currency 2 5 4 9" xfId="5496" xr:uid="{00000000-0005-0000-0000-000078150000}"/>
    <cellStyle name="Currency 2 5 4 9 2" xfId="5497" xr:uid="{00000000-0005-0000-0000-000079150000}"/>
    <cellStyle name="Currency 2 5 4 9 2 2" xfId="5498" xr:uid="{00000000-0005-0000-0000-00007A150000}"/>
    <cellStyle name="Currency 2 5 4 9 3" xfId="5499" xr:uid="{00000000-0005-0000-0000-00007B150000}"/>
    <cellStyle name="Currency 2 5 5" xfId="5500" xr:uid="{00000000-0005-0000-0000-00007C150000}"/>
    <cellStyle name="Currency 2 5 5 10" xfId="5501" xr:uid="{00000000-0005-0000-0000-00007D150000}"/>
    <cellStyle name="Currency 2 5 5 10 2" xfId="5502" xr:uid="{00000000-0005-0000-0000-00007E150000}"/>
    <cellStyle name="Currency 2 5 5 10 2 2" xfId="5503" xr:uid="{00000000-0005-0000-0000-00007F150000}"/>
    <cellStyle name="Currency 2 5 5 10 3" xfId="5504" xr:uid="{00000000-0005-0000-0000-000080150000}"/>
    <cellStyle name="Currency 2 5 5 11" xfId="5505" xr:uid="{00000000-0005-0000-0000-000081150000}"/>
    <cellStyle name="Currency 2 5 5 11 2" xfId="5506" xr:uid="{00000000-0005-0000-0000-000082150000}"/>
    <cellStyle name="Currency 2 5 5 12" xfId="5507" xr:uid="{00000000-0005-0000-0000-000083150000}"/>
    <cellStyle name="Currency 2 5 5 12 2" xfId="5508" xr:uid="{00000000-0005-0000-0000-000084150000}"/>
    <cellStyle name="Currency 2 5 5 13" xfId="5509" xr:uid="{00000000-0005-0000-0000-000085150000}"/>
    <cellStyle name="Currency 2 5 5 14" xfId="5510" xr:uid="{00000000-0005-0000-0000-000086150000}"/>
    <cellStyle name="Currency 2 5 5 15" xfId="5511" xr:uid="{00000000-0005-0000-0000-000087150000}"/>
    <cellStyle name="Currency 2 5 5 2" xfId="5512" xr:uid="{00000000-0005-0000-0000-000088150000}"/>
    <cellStyle name="Currency 2 5 5 2 2" xfId="5513" xr:uid="{00000000-0005-0000-0000-000089150000}"/>
    <cellStyle name="Currency 2 5 5 2 2 2" xfId="5514" xr:uid="{00000000-0005-0000-0000-00008A150000}"/>
    <cellStyle name="Currency 2 5 5 2 2 3" xfId="5515" xr:uid="{00000000-0005-0000-0000-00008B150000}"/>
    <cellStyle name="Currency 2 5 5 2 2 3 2" xfId="5516" xr:uid="{00000000-0005-0000-0000-00008C150000}"/>
    <cellStyle name="Currency 2 5 5 2 2 3 3" xfId="5517" xr:uid="{00000000-0005-0000-0000-00008D150000}"/>
    <cellStyle name="Currency 2 5 5 2 2 4" xfId="5518" xr:uid="{00000000-0005-0000-0000-00008E150000}"/>
    <cellStyle name="Currency 2 5 5 2 2 4 2" xfId="5519" xr:uid="{00000000-0005-0000-0000-00008F150000}"/>
    <cellStyle name="Currency 2 5 5 2 2 4 2 2" xfId="5520" xr:uid="{00000000-0005-0000-0000-000090150000}"/>
    <cellStyle name="Currency 2 5 5 2 2 4 3" xfId="5521" xr:uid="{00000000-0005-0000-0000-000091150000}"/>
    <cellStyle name="Currency 2 5 5 2 2 5" xfId="5522" xr:uid="{00000000-0005-0000-0000-000092150000}"/>
    <cellStyle name="Currency 2 5 5 2 2 5 2" xfId="5523" xr:uid="{00000000-0005-0000-0000-000093150000}"/>
    <cellStyle name="Currency 2 5 5 2 2 5 2 2" xfId="5524" xr:uid="{00000000-0005-0000-0000-000094150000}"/>
    <cellStyle name="Currency 2 5 5 2 2 5 3" xfId="5525" xr:uid="{00000000-0005-0000-0000-000095150000}"/>
    <cellStyle name="Currency 2 5 5 2 2 6" xfId="5526" xr:uid="{00000000-0005-0000-0000-000096150000}"/>
    <cellStyle name="Currency 2 5 5 2 2 6 2" xfId="5527" xr:uid="{00000000-0005-0000-0000-000097150000}"/>
    <cellStyle name="Currency 2 5 5 2 2 6 2 2" xfId="5528" xr:uid="{00000000-0005-0000-0000-000098150000}"/>
    <cellStyle name="Currency 2 5 5 2 2 6 3" xfId="5529" xr:uid="{00000000-0005-0000-0000-000099150000}"/>
    <cellStyle name="Currency 2 5 5 2 2 7" xfId="5530" xr:uid="{00000000-0005-0000-0000-00009A150000}"/>
    <cellStyle name="Currency 2 5 5 2 2 7 2" xfId="5531" xr:uid="{00000000-0005-0000-0000-00009B150000}"/>
    <cellStyle name="Currency 2 5 5 2 2 8" xfId="5532" xr:uid="{00000000-0005-0000-0000-00009C150000}"/>
    <cellStyle name="Currency 2 5 5 2 2 8 2" xfId="5533" xr:uid="{00000000-0005-0000-0000-00009D150000}"/>
    <cellStyle name="Currency 2 5 5 2 2 9" xfId="5534" xr:uid="{00000000-0005-0000-0000-00009E150000}"/>
    <cellStyle name="Currency 2 5 5 2 3" xfId="5535" xr:uid="{00000000-0005-0000-0000-00009F150000}"/>
    <cellStyle name="Currency 2 5 5 2 3 2" xfId="5536" xr:uid="{00000000-0005-0000-0000-0000A0150000}"/>
    <cellStyle name="Currency 2 5 5 2 3 3" xfId="5537" xr:uid="{00000000-0005-0000-0000-0000A1150000}"/>
    <cellStyle name="Currency 2 5 5 2 3 3 2" xfId="5538" xr:uid="{00000000-0005-0000-0000-0000A2150000}"/>
    <cellStyle name="Currency 2 5 5 2 3 3 3" xfId="5539" xr:uid="{00000000-0005-0000-0000-0000A3150000}"/>
    <cellStyle name="Currency 2 5 5 2 3 4" xfId="5540" xr:uid="{00000000-0005-0000-0000-0000A4150000}"/>
    <cellStyle name="Currency 2 5 5 2 3 4 2" xfId="5541" xr:uid="{00000000-0005-0000-0000-0000A5150000}"/>
    <cellStyle name="Currency 2 5 5 2 3 4 2 2" xfId="5542" xr:uid="{00000000-0005-0000-0000-0000A6150000}"/>
    <cellStyle name="Currency 2 5 5 2 3 4 3" xfId="5543" xr:uid="{00000000-0005-0000-0000-0000A7150000}"/>
    <cellStyle name="Currency 2 5 5 2 3 5" xfId="5544" xr:uid="{00000000-0005-0000-0000-0000A8150000}"/>
    <cellStyle name="Currency 2 5 5 2 3 5 2" xfId="5545" xr:uid="{00000000-0005-0000-0000-0000A9150000}"/>
    <cellStyle name="Currency 2 5 5 2 3 5 2 2" xfId="5546" xr:uid="{00000000-0005-0000-0000-0000AA150000}"/>
    <cellStyle name="Currency 2 5 5 2 3 5 3" xfId="5547" xr:uid="{00000000-0005-0000-0000-0000AB150000}"/>
    <cellStyle name="Currency 2 5 5 2 3 6" xfId="5548" xr:uid="{00000000-0005-0000-0000-0000AC150000}"/>
    <cellStyle name="Currency 2 5 5 2 3 6 2" xfId="5549" xr:uid="{00000000-0005-0000-0000-0000AD150000}"/>
    <cellStyle name="Currency 2 5 5 2 3 6 2 2" xfId="5550" xr:uid="{00000000-0005-0000-0000-0000AE150000}"/>
    <cellStyle name="Currency 2 5 5 2 3 6 3" xfId="5551" xr:uid="{00000000-0005-0000-0000-0000AF150000}"/>
    <cellStyle name="Currency 2 5 5 2 3 7" xfId="5552" xr:uid="{00000000-0005-0000-0000-0000B0150000}"/>
    <cellStyle name="Currency 2 5 5 2 3 7 2" xfId="5553" xr:uid="{00000000-0005-0000-0000-0000B1150000}"/>
    <cellStyle name="Currency 2 5 5 2 3 8" xfId="5554" xr:uid="{00000000-0005-0000-0000-0000B2150000}"/>
    <cellStyle name="Currency 2 5 5 2 3 8 2" xfId="5555" xr:uid="{00000000-0005-0000-0000-0000B3150000}"/>
    <cellStyle name="Currency 2 5 5 2 3 9" xfId="5556" xr:uid="{00000000-0005-0000-0000-0000B4150000}"/>
    <cellStyle name="Currency 2 5 5 2 4" xfId="5557" xr:uid="{00000000-0005-0000-0000-0000B5150000}"/>
    <cellStyle name="Currency 2 5 5 2 4 2" xfId="5558" xr:uid="{00000000-0005-0000-0000-0000B6150000}"/>
    <cellStyle name="Currency 2 5 5 2 4 3" xfId="5559" xr:uid="{00000000-0005-0000-0000-0000B7150000}"/>
    <cellStyle name="Currency 2 5 5 2 4 3 2" xfId="5560" xr:uid="{00000000-0005-0000-0000-0000B8150000}"/>
    <cellStyle name="Currency 2 5 5 2 4 3 2 2" xfId="5561" xr:uid="{00000000-0005-0000-0000-0000B9150000}"/>
    <cellStyle name="Currency 2 5 5 2 4 3 3" xfId="5562" xr:uid="{00000000-0005-0000-0000-0000BA150000}"/>
    <cellStyle name="Currency 2 5 5 2 4 4" xfId="5563" xr:uid="{00000000-0005-0000-0000-0000BB150000}"/>
    <cellStyle name="Currency 2 5 5 2 4 4 2" xfId="5564" xr:uid="{00000000-0005-0000-0000-0000BC150000}"/>
    <cellStyle name="Currency 2 5 5 2 4 4 2 2" xfId="5565" xr:uid="{00000000-0005-0000-0000-0000BD150000}"/>
    <cellStyle name="Currency 2 5 5 2 4 4 3" xfId="5566" xr:uid="{00000000-0005-0000-0000-0000BE150000}"/>
    <cellStyle name="Currency 2 5 5 2 4 5" xfId="5567" xr:uid="{00000000-0005-0000-0000-0000BF150000}"/>
    <cellStyle name="Currency 2 5 5 2 4 5 2" xfId="5568" xr:uid="{00000000-0005-0000-0000-0000C0150000}"/>
    <cellStyle name="Currency 2 5 5 2 4 5 2 2" xfId="5569" xr:uid="{00000000-0005-0000-0000-0000C1150000}"/>
    <cellStyle name="Currency 2 5 5 2 4 5 3" xfId="5570" xr:uid="{00000000-0005-0000-0000-0000C2150000}"/>
    <cellStyle name="Currency 2 5 5 2 4 6" xfId="5571" xr:uid="{00000000-0005-0000-0000-0000C3150000}"/>
    <cellStyle name="Currency 2 5 5 2 4 6 2" xfId="5572" xr:uid="{00000000-0005-0000-0000-0000C4150000}"/>
    <cellStyle name="Currency 2 5 5 2 4 7" xfId="5573" xr:uid="{00000000-0005-0000-0000-0000C5150000}"/>
    <cellStyle name="Currency 2 5 5 2 4 7 2" xfId="5574" xr:uid="{00000000-0005-0000-0000-0000C6150000}"/>
    <cellStyle name="Currency 2 5 5 2 4 8" xfId="5575" xr:uid="{00000000-0005-0000-0000-0000C7150000}"/>
    <cellStyle name="Currency 2 5 5 2 4 9" xfId="5576" xr:uid="{00000000-0005-0000-0000-0000C8150000}"/>
    <cellStyle name="Currency 2 5 5 2 5" xfId="5577" xr:uid="{00000000-0005-0000-0000-0000C9150000}"/>
    <cellStyle name="Currency 2 5 5 2 5 2" xfId="5578" xr:uid="{00000000-0005-0000-0000-0000CA150000}"/>
    <cellStyle name="Currency 2 5 5 2 5 3" xfId="5579" xr:uid="{00000000-0005-0000-0000-0000CB150000}"/>
    <cellStyle name="Currency 2 5 5 2 6" xfId="5580" xr:uid="{00000000-0005-0000-0000-0000CC150000}"/>
    <cellStyle name="Currency 2 5 5 2 6 2" xfId="5581" xr:uid="{00000000-0005-0000-0000-0000CD150000}"/>
    <cellStyle name="Currency 2 5 5 2 6 2 2" xfId="5582" xr:uid="{00000000-0005-0000-0000-0000CE150000}"/>
    <cellStyle name="Currency 2 5 5 2 6 2 2 2" xfId="5583" xr:uid="{00000000-0005-0000-0000-0000CF150000}"/>
    <cellStyle name="Currency 2 5 5 2 6 2 3" xfId="5584" xr:uid="{00000000-0005-0000-0000-0000D0150000}"/>
    <cellStyle name="Currency 2 5 5 2 6 3" xfId="5585" xr:uid="{00000000-0005-0000-0000-0000D1150000}"/>
    <cellStyle name="Currency 2 5 5 2 6 3 2" xfId="5586" xr:uid="{00000000-0005-0000-0000-0000D2150000}"/>
    <cellStyle name="Currency 2 5 5 2 6 3 2 2" xfId="5587" xr:uid="{00000000-0005-0000-0000-0000D3150000}"/>
    <cellStyle name="Currency 2 5 5 2 6 3 3" xfId="5588" xr:uid="{00000000-0005-0000-0000-0000D4150000}"/>
    <cellStyle name="Currency 2 5 5 2 6 4" xfId="5589" xr:uid="{00000000-0005-0000-0000-0000D5150000}"/>
    <cellStyle name="Currency 2 5 5 2 6 4 2" xfId="5590" xr:uid="{00000000-0005-0000-0000-0000D6150000}"/>
    <cellStyle name="Currency 2 5 5 2 6 4 2 2" xfId="5591" xr:uid="{00000000-0005-0000-0000-0000D7150000}"/>
    <cellStyle name="Currency 2 5 5 2 6 4 3" xfId="5592" xr:uid="{00000000-0005-0000-0000-0000D8150000}"/>
    <cellStyle name="Currency 2 5 5 2 6 5" xfId="5593" xr:uid="{00000000-0005-0000-0000-0000D9150000}"/>
    <cellStyle name="Currency 2 5 5 2 6 5 2" xfId="5594" xr:uid="{00000000-0005-0000-0000-0000DA150000}"/>
    <cellStyle name="Currency 2 5 5 2 6 6" xfId="5595" xr:uid="{00000000-0005-0000-0000-0000DB150000}"/>
    <cellStyle name="Currency 2 5 5 2 6 6 2" xfId="5596" xr:uid="{00000000-0005-0000-0000-0000DC150000}"/>
    <cellStyle name="Currency 2 5 5 2 6 7" xfId="5597" xr:uid="{00000000-0005-0000-0000-0000DD150000}"/>
    <cellStyle name="Currency 2 5 5 2 7" xfId="5598" xr:uid="{00000000-0005-0000-0000-0000DE150000}"/>
    <cellStyle name="Currency 2 5 5 2 7 2" xfId="5599" xr:uid="{00000000-0005-0000-0000-0000DF150000}"/>
    <cellStyle name="Currency 2 5 5 2 7 2 2" xfId="5600" xr:uid="{00000000-0005-0000-0000-0000E0150000}"/>
    <cellStyle name="Currency 2 5 5 2 7 3" xfId="5601" xr:uid="{00000000-0005-0000-0000-0000E1150000}"/>
    <cellStyle name="Currency 2 5 5 2 8" xfId="5602" xr:uid="{00000000-0005-0000-0000-0000E2150000}"/>
    <cellStyle name="Currency 2 5 5 2 8 2" xfId="5603" xr:uid="{00000000-0005-0000-0000-0000E3150000}"/>
    <cellStyle name="Currency 2 5 5 2 8 2 2" xfId="5604" xr:uid="{00000000-0005-0000-0000-0000E4150000}"/>
    <cellStyle name="Currency 2 5 5 2 8 3" xfId="5605" xr:uid="{00000000-0005-0000-0000-0000E5150000}"/>
    <cellStyle name="Currency 2 5 5 3" xfId="5606" xr:uid="{00000000-0005-0000-0000-0000E6150000}"/>
    <cellStyle name="Currency 2 5 5 3 10" xfId="5607" xr:uid="{00000000-0005-0000-0000-0000E7150000}"/>
    <cellStyle name="Currency 2 5 5 3 2" xfId="5608" xr:uid="{00000000-0005-0000-0000-0000E8150000}"/>
    <cellStyle name="Currency 2 5 5 3 2 2" xfId="5609" xr:uid="{00000000-0005-0000-0000-0000E9150000}"/>
    <cellStyle name="Currency 2 5 5 3 2 3" xfId="5610" xr:uid="{00000000-0005-0000-0000-0000EA150000}"/>
    <cellStyle name="Currency 2 5 5 3 2 3 2" xfId="5611" xr:uid="{00000000-0005-0000-0000-0000EB150000}"/>
    <cellStyle name="Currency 2 5 5 3 2 3 3" xfId="5612" xr:uid="{00000000-0005-0000-0000-0000EC150000}"/>
    <cellStyle name="Currency 2 5 5 3 2 4" xfId="5613" xr:uid="{00000000-0005-0000-0000-0000ED150000}"/>
    <cellStyle name="Currency 2 5 5 3 2 4 2" xfId="5614" xr:uid="{00000000-0005-0000-0000-0000EE150000}"/>
    <cellStyle name="Currency 2 5 5 3 2 4 2 2" xfId="5615" xr:uid="{00000000-0005-0000-0000-0000EF150000}"/>
    <cellStyle name="Currency 2 5 5 3 2 4 3" xfId="5616" xr:uid="{00000000-0005-0000-0000-0000F0150000}"/>
    <cellStyle name="Currency 2 5 5 3 2 5" xfId="5617" xr:uid="{00000000-0005-0000-0000-0000F1150000}"/>
    <cellStyle name="Currency 2 5 5 3 2 5 2" xfId="5618" xr:uid="{00000000-0005-0000-0000-0000F2150000}"/>
    <cellStyle name="Currency 2 5 5 3 2 5 2 2" xfId="5619" xr:uid="{00000000-0005-0000-0000-0000F3150000}"/>
    <cellStyle name="Currency 2 5 5 3 2 5 3" xfId="5620" xr:uid="{00000000-0005-0000-0000-0000F4150000}"/>
    <cellStyle name="Currency 2 5 5 3 2 6" xfId="5621" xr:uid="{00000000-0005-0000-0000-0000F5150000}"/>
    <cellStyle name="Currency 2 5 5 3 2 6 2" xfId="5622" xr:uid="{00000000-0005-0000-0000-0000F6150000}"/>
    <cellStyle name="Currency 2 5 5 3 2 6 2 2" xfId="5623" xr:uid="{00000000-0005-0000-0000-0000F7150000}"/>
    <cellStyle name="Currency 2 5 5 3 2 6 3" xfId="5624" xr:uid="{00000000-0005-0000-0000-0000F8150000}"/>
    <cellStyle name="Currency 2 5 5 3 2 7" xfId="5625" xr:uid="{00000000-0005-0000-0000-0000F9150000}"/>
    <cellStyle name="Currency 2 5 5 3 2 7 2" xfId="5626" xr:uid="{00000000-0005-0000-0000-0000FA150000}"/>
    <cellStyle name="Currency 2 5 5 3 2 8" xfId="5627" xr:uid="{00000000-0005-0000-0000-0000FB150000}"/>
    <cellStyle name="Currency 2 5 5 3 2 8 2" xfId="5628" xr:uid="{00000000-0005-0000-0000-0000FC150000}"/>
    <cellStyle name="Currency 2 5 5 3 2 9" xfId="5629" xr:uid="{00000000-0005-0000-0000-0000FD150000}"/>
    <cellStyle name="Currency 2 5 5 3 3" xfId="5630" xr:uid="{00000000-0005-0000-0000-0000FE150000}"/>
    <cellStyle name="Currency 2 5 5 3 4" xfId="5631" xr:uid="{00000000-0005-0000-0000-0000FF150000}"/>
    <cellStyle name="Currency 2 5 5 3 4 2" xfId="5632" xr:uid="{00000000-0005-0000-0000-000000160000}"/>
    <cellStyle name="Currency 2 5 5 3 4 3" xfId="5633" xr:uid="{00000000-0005-0000-0000-000001160000}"/>
    <cellStyle name="Currency 2 5 5 3 5" xfId="5634" xr:uid="{00000000-0005-0000-0000-000002160000}"/>
    <cellStyle name="Currency 2 5 5 3 5 2" xfId="5635" xr:uid="{00000000-0005-0000-0000-000003160000}"/>
    <cellStyle name="Currency 2 5 5 3 5 2 2" xfId="5636" xr:uid="{00000000-0005-0000-0000-000004160000}"/>
    <cellStyle name="Currency 2 5 5 3 5 3" xfId="5637" xr:uid="{00000000-0005-0000-0000-000005160000}"/>
    <cellStyle name="Currency 2 5 5 3 6" xfId="5638" xr:uid="{00000000-0005-0000-0000-000006160000}"/>
    <cellStyle name="Currency 2 5 5 3 6 2" xfId="5639" xr:uid="{00000000-0005-0000-0000-000007160000}"/>
    <cellStyle name="Currency 2 5 5 3 6 2 2" xfId="5640" xr:uid="{00000000-0005-0000-0000-000008160000}"/>
    <cellStyle name="Currency 2 5 5 3 6 3" xfId="5641" xr:uid="{00000000-0005-0000-0000-000009160000}"/>
    <cellStyle name="Currency 2 5 5 3 7" xfId="5642" xr:uid="{00000000-0005-0000-0000-00000A160000}"/>
    <cellStyle name="Currency 2 5 5 3 7 2" xfId="5643" xr:uid="{00000000-0005-0000-0000-00000B160000}"/>
    <cellStyle name="Currency 2 5 5 3 7 2 2" xfId="5644" xr:uid="{00000000-0005-0000-0000-00000C160000}"/>
    <cellStyle name="Currency 2 5 5 3 7 3" xfId="5645" xr:uid="{00000000-0005-0000-0000-00000D160000}"/>
    <cellStyle name="Currency 2 5 5 3 8" xfId="5646" xr:uid="{00000000-0005-0000-0000-00000E160000}"/>
    <cellStyle name="Currency 2 5 5 3 8 2" xfId="5647" xr:uid="{00000000-0005-0000-0000-00000F160000}"/>
    <cellStyle name="Currency 2 5 5 3 9" xfId="5648" xr:uid="{00000000-0005-0000-0000-000010160000}"/>
    <cellStyle name="Currency 2 5 5 3 9 2" xfId="5649" xr:uid="{00000000-0005-0000-0000-000011160000}"/>
    <cellStyle name="Currency 2 5 5 4" xfId="5650" xr:uid="{00000000-0005-0000-0000-000012160000}"/>
    <cellStyle name="Currency 2 5 5 4 2" xfId="5651" xr:uid="{00000000-0005-0000-0000-000013160000}"/>
    <cellStyle name="Currency 2 5 5 4 2 10" xfId="5652" xr:uid="{00000000-0005-0000-0000-000014160000}"/>
    <cellStyle name="Currency 2 5 5 4 2 2" xfId="5653" xr:uid="{00000000-0005-0000-0000-000015160000}"/>
    <cellStyle name="Currency 2 5 5 4 2 3" xfId="5654" xr:uid="{00000000-0005-0000-0000-000016160000}"/>
    <cellStyle name="Currency 2 5 5 4 2 4" xfId="5655" xr:uid="{00000000-0005-0000-0000-000017160000}"/>
    <cellStyle name="Currency 2 5 5 4 2 4 2" xfId="5656" xr:uid="{00000000-0005-0000-0000-000018160000}"/>
    <cellStyle name="Currency 2 5 5 4 2 4 2 2" xfId="5657" xr:uid="{00000000-0005-0000-0000-000019160000}"/>
    <cellStyle name="Currency 2 5 5 4 2 4 3" xfId="5658" xr:uid="{00000000-0005-0000-0000-00001A160000}"/>
    <cellStyle name="Currency 2 5 5 4 2 5" xfId="5659" xr:uid="{00000000-0005-0000-0000-00001B160000}"/>
    <cellStyle name="Currency 2 5 5 4 2 5 2" xfId="5660" xr:uid="{00000000-0005-0000-0000-00001C160000}"/>
    <cellStyle name="Currency 2 5 5 4 2 5 2 2" xfId="5661" xr:uid="{00000000-0005-0000-0000-00001D160000}"/>
    <cellStyle name="Currency 2 5 5 4 2 5 3" xfId="5662" xr:uid="{00000000-0005-0000-0000-00001E160000}"/>
    <cellStyle name="Currency 2 5 5 4 2 6" xfId="5663" xr:uid="{00000000-0005-0000-0000-00001F160000}"/>
    <cellStyle name="Currency 2 5 5 4 2 6 2" xfId="5664" xr:uid="{00000000-0005-0000-0000-000020160000}"/>
    <cellStyle name="Currency 2 5 5 4 2 6 2 2" xfId="5665" xr:uid="{00000000-0005-0000-0000-000021160000}"/>
    <cellStyle name="Currency 2 5 5 4 2 6 3" xfId="5666" xr:uid="{00000000-0005-0000-0000-000022160000}"/>
    <cellStyle name="Currency 2 5 5 4 2 7" xfId="5667" xr:uid="{00000000-0005-0000-0000-000023160000}"/>
    <cellStyle name="Currency 2 5 5 4 2 7 2" xfId="5668" xr:uid="{00000000-0005-0000-0000-000024160000}"/>
    <cellStyle name="Currency 2 5 5 4 2 8" xfId="5669" xr:uid="{00000000-0005-0000-0000-000025160000}"/>
    <cellStyle name="Currency 2 5 5 4 2 8 2" xfId="5670" xr:uid="{00000000-0005-0000-0000-000026160000}"/>
    <cellStyle name="Currency 2 5 5 4 2 9" xfId="5671" xr:uid="{00000000-0005-0000-0000-000027160000}"/>
    <cellStyle name="Currency 2 5 5 4 3" xfId="5672" xr:uid="{00000000-0005-0000-0000-000028160000}"/>
    <cellStyle name="Currency 2 5 5 4 4" xfId="5673" xr:uid="{00000000-0005-0000-0000-000029160000}"/>
    <cellStyle name="Currency 2 5 5 4 4 2" xfId="5674" xr:uid="{00000000-0005-0000-0000-00002A160000}"/>
    <cellStyle name="Currency 2 5 5 4 4 2 2" xfId="5675" xr:uid="{00000000-0005-0000-0000-00002B160000}"/>
    <cellStyle name="Currency 2 5 5 4 4 3" xfId="5676" xr:uid="{00000000-0005-0000-0000-00002C160000}"/>
    <cellStyle name="Currency 2 5 5 4 5" xfId="5677" xr:uid="{00000000-0005-0000-0000-00002D160000}"/>
    <cellStyle name="Currency 2 5 5 4 5 2" xfId="5678" xr:uid="{00000000-0005-0000-0000-00002E160000}"/>
    <cellStyle name="Currency 2 5 5 4 5 2 2" xfId="5679" xr:uid="{00000000-0005-0000-0000-00002F160000}"/>
    <cellStyle name="Currency 2 5 5 4 5 3" xfId="5680" xr:uid="{00000000-0005-0000-0000-000030160000}"/>
    <cellStyle name="Currency 2 5 5 5" xfId="5681" xr:uid="{00000000-0005-0000-0000-000031160000}"/>
    <cellStyle name="Currency 2 5 5 5 2" xfId="5682" xr:uid="{00000000-0005-0000-0000-000032160000}"/>
    <cellStyle name="Currency 2 5 5 5 3" xfId="5683" xr:uid="{00000000-0005-0000-0000-000033160000}"/>
    <cellStyle name="Currency 2 5 5 5 3 2" xfId="5684" xr:uid="{00000000-0005-0000-0000-000034160000}"/>
    <cellStyle name="Currency 2 5 5 5 3 3" xfId="5685" xr:uid="{00000000-0005-0000-0000-000035160000}"/>
    <cellStyle name="Currency 2 5 5 5 4" xfId="5686" xr:uid="{00000000-0005-0000-0000-000036160000}"/>
    <cellStyle name="Currency 2 5 5 5 4 2" xfId="5687" xr:uid="{00000000-0005-0000-0000-000037160000}"/>
    <cellStyle name="Currency 2 5 5 5 4 2 2" xfId="5688" xr:uid="{00000000-0005-0000-0000-000038160000}"/>
    <cellStyle name="Currency 2 5 5 5 4 3" xfId="5689" xr:uid="{00000000-0005-0000-0000-000039160000}"/>
    <cellStyle name="Currency 2 5 5 5 5" xfId="5690" xr:uid="{00000000-0005-0000-0000-00003A160000}"/>
    <cellStyle name="Currency 2 5 5 5 5 2" xfId="5691" xr:uid="{00000000-0005-0000-0000-00003B160000}"/>
    <cellStyle name="Currency 2 5 5 5 5 2 2" xfId="5692" xr:uid="{00000000-0005-0000-0000-00003C160000}"/>
    <cellStyle name="Currency 2 5 5 5 5 3" xfId="5693" xr:uid="{00000000-0005-0000-0000-00003D160000}"/>
    <cellStyle name="Currency 2 5 5 5 6" xfId="5694" xr:uid="{00000000-0005-0000-0000-00003E160000}"/>
    <cellStyle name="Currency 2 5 5 5 6 2" xfId="5695" xr:uid="{00000000-0005-0000-0000-00003F160000}"/>
    <cellStyle name="Currency 2 5 5 5 6 2 2" xfId="5696" xr:uid="{00000000-0005-0000-0000-000040160000}"/>
    <cellStyle name="Currency 2 5 5 5 6 3" xfId="5697" xr:uid="{00000000-0005-0000-0000-000041160000}"/>
    <cellStyle name="Currency 2 5 5 5 7" xfId="5698" xr:uid="{00000000-0005-0000-0000-000042160000}"/>
    <cellStyle name="Currency 2 5 5 5 7 2" xfId="5699" xr:uid="{00000000-0005-0000-0000-000043160000}"/>
    <cellStyle name="Currency 2 5 5 5 8" xfId="5700" xr:uid="{00000000-0005-0000-0000-000044160000}"/>
    <cellStyle name="Currency 2 5 5 5 8 2" xfId="5701" xr:uid="{00000000-0005-0000-0000-000045160000}"/>
    <cellStyle name="Currency 2 5 5 5 9" xfId="5702" xr:uid="{00000000-0005-0000-0000-000046160000}"/>
    <cellStyle name="Currency 2 5 5 6" xfId="5703" xr:uid="{00000000-0005-0000-0000-000047160000}"/>
    <cellStyle name="Currency 2 5 5 6 2" xfId="5704" xr:uid="{00000000-0005-0000-0000-000048160000}"/>
    <cellStyle name="Currency 2 5 5 6 3" xfId="5705" xr:uid="{00000000-0005-0000-0000-000049160000}"/>
    <cellStyle name="Currency 2 5 5 7" xfId="5706" xr:uid="{00000000-0005-0000-0000-00004A160000}"/>
    <cellStyle name="Currency 2 5 5 8" xfId="5707" xr:uid="{00000000-0005-0000-0000-00004B160000}"/>
    <cellStyle name="Currency 2 5 5 8 2" xfId="5708" xr:uid="{00000000-0005-0000-0000-00004C160000}"/>
    <cellStyle name="Currency 2 5 5 8 2 2" xfId="5709" xr:uid="{00000000-0005-0000-0000-00004D160000}"/>
    <cellStyle name="Currency 2 5 5 8 3" xfId="5710" xr:uid="{00000000-0005-0000-0000-00004E160000}"/>
    <cellStyle name="Currency 2 5 5 8 4" xfId="5711" xr:uid="{00000000-0005-0000-0000-00004F160000}"/>
    <cellStyle name="Currency 2 5 5 9" xfId="5712" xr:uid="{00000000-0005-0000-0000-000050160000}"/>
    <cellStyle name="Currency 2 5 5 9 2" xfId="5713" xr:uid="{00000000-0005-0000-0000-000051160000}"/>
    <cellStyle name="Currency 2 5 5 9 2 2" xfId="5714" xr:uid="{00000000-0005-0000-0000-000052160000}"/>
    <cellStyle name="Currency 2 5 5 9 3" xfId="5715" xr:uid="{00000000-0005-0000-0000-000053160000}"/>
    <cellStyle name="Currency 2 5 6" xfId="5716" xr:uid="{00000000-0005-0000-0000-000054160000}"/>
    <cellStyle name="Currency 2 5 6 2" xfId="5717" xr:uid="{00000000-0005-0000-0000-000055160000}"/>
    <cellStyle name="Currency 2 5 6 2 2" xfId="5718" xr:uid="{00000000-0005-0000-0000-000056160000}"/>
    <cellStyle name="Currency 2 5 6 2 3" xfId="5719" xr:uid="{00000000-0005-0000-0000-000057160000}"/>
    <cellStyle name="Currency 2 5 6 2 3 2" xfId="5720" xr:uid="{00000000-0005-0000-0000-000058160000}"/>
    <cellStyle name="Currency 2 5 6 2 3 3" xfId="5721" xr:uid="{00000000-0005-0000-0000-000059160000}"/>
    <cellStyle name="Currency 2 5 6 2 4" xfId="5722" xr:uid="{00000000-0005-0000-0000-00005A160000}"/>
    <cellStyle name="Currency 2 5 6 2 4 2" xfId="5723" xr:uid="{00000000-0005-0000-0000-00005B160000}"/>
    <cellStyle name="Currency 2 5 6 2 4 2 2" xfId="5724" xr:uid="{00000000-0005-0000-0000-00005C160000}"/>
    <cellStyle name="Currency 2 5 6 2 4 3" xfId="5725" xr:uid="{00000000-0005-0000-0000-00005D160000}"/>
    <cellStyle name="Currency 2 5 6 2 5" xfId="5726" xr:uid="{00000000-0005-0000-0000-00005E160000}"/>
    <cellStyle name="Currency 2 5 6 2 5 2" xfId="5727" xr:uid="{00000000-0005-0000-0000-00005F160000}"/>
    <cellStyle name="Currency 2 5 6 2 5 2 2" xfId="5728" xr:uid="{00000000-0005-0000-0000-000060160000}"/>
    <cellStyle name="Currency 2 5 6 2 5 3" xfId="5729" xr:uid="{00000000-0005-0000-0000-000061160000}"/>
    <cellStyle name="Currency 2 5 6 2 6" xfId="5730" xr:uid="{00000000-0005-0000-0000-000062160000}"/>
    <cellStyle name="Currency 2 5 6 2 6 2" xfId="5731" xr:uid="{00000000-0005-0000-0000-000063160000}"/>
    <cellStyle name="Currency 2 5 6 2 6 2 2" xfId="5732" xr:uid="{00000000-0005-0000-0000-000064160000}"/>
    <cellStyle name="Currency 2 5 6 2 6 3" xfId="5733" xr:uid="{00000000-0005-0000-0000-000065160000}"/>
    <cellStyle name="Currency 2 5 6 2 7" xfId="5734" xr:uid="{00000000-0005-0000-0000-000066160000}"/>
    <cellStyle name="Currency 2 5 6 2 7 2" xfId="5735" xr:uid="{00000000-0005-0000-0000-000067160000}"/>
    <cellStyle name="Currency 2 5 6 2 8" xfId="5736" xr:uid="{00000000-0005-0000-0000-000068160000}"/>
    <cellStyle name="Currency 2 5 6 2 8 2" xfId="5737" xr:uid="{00000000-0005-0000-0000-000069160000}"/>
    <cellStyle name="Currency 2 5 6 2 9" xfId="5738" xr:uid="{00000000-0005-0000-0000-00006A160000}"/>
    <cellStyle name="Currency 2 5 6 3" xfId="5739" xr:uid="{00000000-0005-0000-0000-00006B160000}"/>
    <cellStyle name="Currency 2 5 6 3 2" xfId="5740" xr:uid="{00000000-0005-0000-0000-00006C160000}"/>
    <cellStyle name="Currency 2 5 6 3 3" xfId="5741" xr:uid="{00000000-0005-0000-0000-00006D160000}"/>
    <cellStyle name="Currency 2 5 6 3 3 2" xfId="5742" xr:uid="{00000000-0005-0000-0000-00006E160000}"/>
    <cellStyle name="Currency 2 5 6 3 3 3" xfId="5743" xr:uid="{00000000-0005-0000-0000-00006F160000}"/>
    <cellStyle name="Currency 2 5 6 3 4" xfId="5744" xr:uid="{00000000-0005-0000-0000-000070160000}"/>
    <cellStyle name="Currency 2 5 6 3 4 2" xfId="5745" xr:uid="{00000000-0005-0000-0000-000071160000}"/>
    <cellStyle name="Currency 2 5 6 3 4 2 2" xfId="5746" xr:uid="{00000000-0005-0000-0000-000072160000}"/>
    <cellStyle name="Currency 2 5 6 3 4 3" xfId="5747" xr:uid="{00000000-0005-0000-0000-000073160000}"/>
    <cellStyle name="Currency 2 5 6 3 5" xfId="5748" xr:uid="{00000000-0005-0000-0000-000074160000}"/>
    <cellStyle name="Currency 2 5 6 3 5 2" xfId="5749" xr:uid="{00000000-0005-0000-0000-000075160000}"/>
    <cellStyle name="Currency 2 5 6 3 5 2 2" xfId="5750" xr:uid="{00000000-0005-0000-0000-000076160000}"/>
    <cellStyle name="Currency 2 5 6 3 5 3" xfId="5751" xr:uid="{00000000-0005-0000-0000-000077160000}"/>
    <cellStyle name="Currency 2 5 6 3 6" xfId="5752" xr:uid="{00000000-0005-0000-0000-000078160000}"/>
    <cellStyle name="Currency 2 5 6 3 6 2" xfId="5753" xr:uid="{00000000-0005-0000-0000-000079160000}"/>
    <cellStyle name="Currency 2 5 6 3 6 2 2" xfId="5754" xr:uid="{00000000-0005-0000-0000-00007A160000}"/>
    <cellStyle name="Currency 2 5 6 3 6 3" xfId="5755" xr:uid="{00000000-0005-0000-0000-00007B160000}"/>
    <cellStyle name="Currency 2 5 6 3 7" xfId="5756" xr:uid="{00000000-0005-0000-0000-00007C160000}"/>
    <cellStyle name="Currency 2 5 6 3 7 2" xfId="5757" xr:uid="{00000000-0005-0000-0000-00007D160000}"/>
    <cellStyle name="Currency 2 5 6 3 8" xfId="5758" xr:uid="{00000000-0005-0000-0000-00007E160000}"/>
    <cellStyle name="Currency 2 5 6 3 8 2" xfId="5759" xr:uid="{00000000-0005-0000-0000-00007F160000}"/>
    <cellStyle name="Currency 2 5 6 3 9" xfId="5760" xr:uid="{00000000-0005-0000-0000-000080160000}"/>
    <cellStyle name="Currency 2 5 6 4" xfId="5761" xr:uid="{00000000-0005-0000-0000-000081160000}"/>
    <cellStyle name="Currency 2 5 6 4 2" xfId="5762" xr:uid="{00000000-0005-0000-0000-000082160000}"/>
    <cellStyle name="Currency 2 5 6 4 3" xfId="5763" xr:uid="{00000000-0005-0000-0000-000083160000}"/>
    <cellStyle name="Currency 2 5 6 4 3 2" xfId="5764" xr:uid="{00000000-0005-0000-0000-000084160000}"/>
    <cellStyle name="Currency 2 5 6 4 3 2 2" xfId="5765" xr:uid="{00000000-0005-0000-0000-000085160000}"/>
    <cellStyle name="Currency 2 5 6 4 3 3" xfId="5766" xr:uid="{00000000-0005-0000-0000-000086160000}"/>
    <cellStyle name="Currency 2 5 6 4 4" xfId="5767" xr:uid="{00000000-0005-0000-0000-000087160000}"/>
    <cellStyle name="Currency 2 5 6 4 4 2" xfId="5768" xr:uid="{00000000-0005-0000-0000-000088160000}"/>
    <cellStyle name="Currency 2 5 6 4 4 2 2" xfId="5769" xr:uid="{00000000-0005-0000-0000-000089160000}"/>
    <cellStyle name="Currency 2 5 6 4 4 3" xfId="5770" xr:uid="{00000000-0005-0000-0000-00008A160000}"/>
    <cellStyle name="Currency 2 5 6 4 5" xfId="5771" xr:uid="{00000000-0005-0000-0000-00008B160000}"/>
    <cellStyle name="Currency 2 5 6 4 5 2" xfId="5772" xr:uid="{00000000-0005-0000-0000-00008C160000}"/>
    <cellStyle name="Currency 2 5 6 4 5 2 2" xfId="5773" xr:uid="{00000000-0005-0000-0000-00008D160000}"/>
    <cellStyle name="Currency 2 5 6 4 5 3" xfId="5774" xr:uid="{00000000-0005-0000-0000-00008E160000}"/>
    <cellStyle name="Currency 2 5 6 4 6" xfId="5775" xr:uid="{00000000-0005-0000-0000-00008F160000}"/>
    <cellStyle name="Currency 2 5 6 4 6 2" xfId="5776" xr:uid="{00000000-0005-0000-0000-000090160000}"/>
    <cellStyle name="Currency 2 5 6 4 7" xfId="5777" xr:uid="{00000000-0005-0000-0000-000091160000}"/>
    <cellStyle name="Currency 2 5 6 4 7 2" xfId="5778" xr:uid="{00000000-0005-0000-0000-000092160000}"/>
    <cellStyle name="Currency 2 5 6 4 8" xfId="5779" xr:uid="{00000000-0005-0000-0000-000093160000}"/>
    <cellStyle name="Currency 2 5 6 4 9" xfId="5780" xr:uid="{00000000-0005-0000-0000-000094160000}"/>
    <cellStyle name="Currency 2 5 6 5" xfId="5781" xr:uid="{00000000-0005-0000-0000-000095160000}"/>
    <cellStyle name="Currency 2 5 6 5 2" xfId="5782" xr:uid="{00000000-0005-0000-0000-000096160000}"/>
    <cellStyle name="Currency 2 5 6 5 3" xfId="5783" xr:uid="{00000000-0005-0000-0000-000097160000}"/>
    <cellStyle name="Currency 2 5 6 6" xfId="5784" xr:uid="{00000000-0005-0000-0000-000098160000}"/>
    <cellStyle name="Currency 2 5 6 6 2" xfId="5785" xr:uid="{00000000-0005-0000-0000-000099160000}"/>
    <cellStyle name="Currency 2 5 6 6 2 2" xfId="5786" xr:uid="{00000000-0005-0000-0000-00009A160000}"/>
    <cellStyle name="Currency 2 5 6 6 2 2 2" xfId="5787" xr:uid="{00000000-0005-0000-0000-00009B160000}"/>
    <cellStyle name="Currency 2 5 6 6 2 3" xfId="5788" xr:uid="{00000000-0005-0000-0000-00009C160000}"/>
    <cellStyle name="Currency 2 5 6 6 3" xfId="5789" xr:uid="{00000000-0005-0000-0000-00009D160000}"/>
    <cellStyle name="Currency 2 5 6 6 3 2" xfId="5790" xr:uid="{00000000-0005-0000-0000-00009E160000}"/>
    <cellStyle name="Currency 2 5 6 6 3 2 2" xfId="5791" xr:uid="{00000000-0005-0000-0000-00009F160000}"/>
    <cellStyle name="Currency 2 5 6 6 3 3" xfId="5792" xr:uid="{00000000-0005-0000-0000-0000A0160000}"/>
    <cellStyle name="Currency 2 5 6 6 4" xfId="5793" xr:uid="{00000000-0005-0000-0000-0000A1160000}"/>
    <cellStyle name="Currency 2 5 6 6 4 2" xfId="5794" xr:uid="{00000000-0005-0000-0000-0000A2160000}"/>
    <cellStyle name="Currency 2 5 6 6 4 2 2" xfId="5795" xr:uid="{00000000-0005-0000-0000-0000A3160000}"/>
    <cellStyle name="Currency 2 5 6 6 4 3" xfId="5796" xr:uid="{00000000-0005-0000-0000-0000A4160000}"/>
    <cellStyle name="Currency 2 5 6 6 5" xfId="5797" xr:uid="{00000000-0005-0000-0000-0000A5160000}"/>
    <cellStyle name="Currency 2 5 6 6 5 2" xfId="5798" xr:uid="{00000000-0005-0000-0000-0000A6160000}"/>
    <cellStyle name="Currency 2 5 6 6 6" xfId="5799" xr:uid="{00000000-0005-0000-0000-0000A7160000}"/>
    <cellStyle name="Currency 2 5 6 6 6 2" xfId="5800" xr:uid="{00000000-0005-0000-0000-0000A8160000}"/>
    <cellStyle name="Currency 2 5 6 6 7" xfId="5801" xr:uid="{00000000-0005-0000-0000-0000A9160000}"/>
    <cellStyle name="Currency 2 5 6 7" xfId="5802" xr:uid="{00000000-0005-0000-0000-0000AA160000}"/>
    <cellStyle name="Currency 2 5 6 7 2" xfId="5803" xr:uid="{00000000-0005-0000-0000-0000AB160000}"/>
    <cellStyle name="Currency 2 5 6 7 2 2" xfId="5804" xr:uid="{00000000-0005-0000-0000-0000AC160000}"/>
    <cellStyle name="Currency 2 5 6 7 3" xfId="5805" xr:uid="{00000000-0005-0000-0000-0000AD160000}"/>
    <cellStyle name="Currency 2 5 6 8" xfId="5806" xr:uid="{00000000-0005-0000-0000-0000AE160000}"/>
    <cellStyle name="Currency 2 5 6 8 2" xfId="5807" xr:uid="{00000000-0005-0000-0000-0000AF160000}"/>
    <cellStyle name="Currency 2 5 6 8 2 2" xfId="5808" xr:uid="{00000000-0005-0000-0000-0000B0160000}"/>
    <cellStyle name="Currency 2 5 6 8 3" xfId="5809" xr:uid="{00000000-0005-0000-0000-0000B1160000}"/>
    <cellStyle name="Currency 2 5 7" xfId="5810" xr:uid="{00000000-0005-0000-0000-0000B2160000}"/>
    <cellStyle name="Currency 2 5 7 10" xfId="5811" xr:uid="{00000000-0005-0000-0000-0000B3160000}"/>
    <cellStyle name="Currency 2 5 7 2" xfId="5812" xr:uid="{00000000-0005-0000-0000-0000B4160000}"/>
    <cellStyle name="Currency 2 5 7 2 2" xfId="5813" xr:uid="{00000000-0005-0000-0000-0000B5160000}"/>
    <cellStyle name="Currency 2 5 7 2 3" xfId="5814" xr:uid="{00000000-0005-0000-0000-0000B6160000}"/>
    <cellStyle name="Currency 2 5 7 2 3 2" xfId="5815" xr:uid="{00000000-0005-0000-0000-0000B7160000}"/>
    <cellStyle name="Currency 2 5 7 2 3 3" xfId="5816" xr:uid="{00000000-0005-0000-0000-0000B8160000}"/>
    <cellStyle name="Currency 2 5 7 2 4" xfId="5817" xr:uid="{00000000-0005-0000-0000-0000B9160000}"/>
    <cellStyle name="Currency 2 5 7 2 4 2" xfId="5818" xr:uid="{00000000-0005-0000-0000-0000BA160000}"/>
    <cellStyle name="Currency 2 5 7 2 4 2 2" xfId="5819" xr:uid="{00000000-0005-0000-0000-0000BB160000}"/>
    <cellStyle name="Currency 2 5 7 2 4 3" xfId="5820" xr:uid="{00000000-0005-0000-0000-0000BC160000}"/>
    <cellStyle name="Currency 2 5 7 2 5" xfId="5821" xr:uid="{00000000-0005-0000-0000-0000BD160000}"/>
    <cellStyle name="Currency 2 5 7 2 5 2" xfId="5822" xr:uid="{00000000-0005-0000-0000-0000BE160000}"/>
    <cellStyle name="Currency 2 5 7 2 5 2 2" xfId="5823" xr:uid="{00000000-0005-0000-0000-0000BF160000}"/>
    <cellStyle name="Currency 2 5 7 2 5 3" xfId="5824" xr:uid="{00000000-0005-0000-0000-0000C0160000}"/>
    <cellStyle name="Currency 2 5 7 2 6" xfId="5825" xr:uid="{00000000-0005-0000-0000-0000C1160000}"/>
    <cellStyle name="Currency 2 5 7 2 6 2" xfId="5826" xr:uid="{00000000-0005-0000-0000-0000C2160000}"/>
    <cellStyle name="Currency 2 5 7 2 6 2 2" xfId="5827" xr:uid="{00000000-0005-0000-0000-0000C3160000}"/>
    <cellStyle name="Currency 2 5 7 2 6 3" xfId="5828" xr:uid="{00000000-0005-0000-0000-0000C4160000}"/>
    <cellStyle name="Currency 2 5 7 2 7" xfId="5829" xr:uid="{00000000-0005-0000-0000-0000C5160000}"/>
    <cellStyle name="Currency 2 5 7 2 7 2" xfId="5830" xr:uid="{00000000-0005-0000-0000-0000C6160000}"/>
    <cellStyle name="Currency 2 5 7 2 8" xfId="5831" xr:uid="{00000000-0005-0000-0000-0000C7160000}"/>
    <cellStyle name="Currency 2 5 7 2 8 2" xfId="5832" xr:uid="{00000000-0005-0000-0000-0000C8160000}"/>
    <cellStyle name="Currency 2 5 7 2 9" xfId="5833" xr:uid="{00000000-0005-0000-0000-0000C9160000}"/>
    <cellStyle name="Currency 2 5 7 3" xfId="5834" xr:uid="{00000000-0005-0000-0000-0000CA160000}"/>
    <cellStyle name="Currency 2 5 7 4" xfId="5835" xr:uid="{00000000-0005-0000-0000-0000CB160000}"/>
    <cellStyle name="Currency 2 5 7 4 2" xfId="5836" xr:uid="{00000000-0005-0000-0000-0000CC160000}"/>
    <cellStyle name="Currency 2 5 7 4 3" xfId="5837" xr:uid="{00000000-0005-0000-0000-0000CD160000}"/>
    <cellStyle name="Currency 2 5 7 5" xfId="5838" xr:uid="{00000000-0005-0000-0000-0000CE160000}"/>
    <cellStyle name="Currency 2 5 7 5 2" xfId="5839" xr:uid="{00000000-0005-0000-0000-0000CF160000}"/>
    <cellStyle name="Currency 2 5 7 5 2 2" xfId="5840" xr:uid="{00000000-0005-0000-0000-0000D0160000}"/>
    <cellStyle name="Currency 2 5 7 5 3" xfId="5841" xr:uid="{00000000-0005-0000-0000-0000D1160000}"/>
    <cellStyle name="Currency 2 5 7 6" xfId="5842" xr:uid="{00000000-0005-0000-0000-0000D2160000}"/>
    <cellStyle name="Currency 2 5 7 6 2" xfId="5843" xr:uid="{00000000-0005-0000-0000-0000D3160000}"/>
    <cellStyle name="Currency 2 5 7 6 2 2" xfId="5844" xr:uid="{00000000-0005-0000-0000-0000D4160000}"/>
    <cellStyle name="Currency 2 5 7 6 3" xfId="5845" xr:uid="{00000000-0005-0000-0000-0000D5160000}"/>
    <cellStyle name="Currency 2 5 7 7" xfId="5846" xr:uid="{00000000-0005-0000-0000-0000D6160000}"/>
    <cellStyle name="Currency 2 5 7 7 2" xfId="5847" xr:uid="{00000000-0005-0000-0000-0000D7160000}"/>
    <cellStyle name="Currency 2 5 7 7 2 2" xfId="5848" xr:uid="{00000000-0005-0000-0000-0000D8160000}"/>
    <cellStyle name="Currency 2 5 7 7 3" xfId="5849" xr:uid="{00000000-0005-0000-0000-0000D9160000}"/>
    <cellStyle name="Currency 2 5 7 8" xfId="5850" xr:uid="{00000000-0005-0000-0000-0000DA160000}"/>
    <cellStyle name="Currency 2 5 7 8 2" xfId="5851" xr:uid="{00000000-0005-0000-0000-0000DB160000}"/>
    <cellStyle name="Currency 2 5 7 9" xfId="5852" xr:uid="{00000000-0005-0000-0000-0000DC160000}"/>
    <cellStyle name="Currency 2 5 7 9 2" xfId="5853" xr:uid="{00000000-0005-0000-0000-0000DD160000}"/>
    <cellStyle name="Currency 2 5 8" xfId="5854" xr:uid="{00000000-0005-0000-0000-0000DE160000}"/>
    <cellStyle name="Currency 2 5 8 2" xfId="5855" xr:uid="{00000000-0005-0000-0000-0000DF160000}"/>
    <cellStyle name="Currency 2 5 8 2 10" xfId="5856" xr:uid="{00000000-0005-0000-0000-0000E0160000}"/>
    <cellStyle name="Currency 2 5 8 2 2" xfId="5857" xr:uid="{00000000-0005-0000-0000-0000E1160000}"/>
    <cellStyle name="Currency 2 5 8 2 3" xfId="5858" xr:uid="{00000000-0005-0000-0000-0000E2160000}"/>
    <cellStyle name="Currency 2 5 8 2 4" xfId="5859" xr:uid="{00000000-0005-0000-0000-0000E3160000}"/>
    <cellStyle name="Currency 2 5 8 2 4 2" xfId="5860" xr:uid="{00000000-0005-0000-0000-0000E4160000}"/>
    <cellStyle name="Currency 2 5 8 2 4 2 2" xfId="5861" xr:uid="{00000000-0005-0000-0000-0000E5160000}"/>
    <cellStyle name="Currency 2 5 8 2 4 3" xfId="5862" xr:uid="{00000000-0005-0000-0000-0000E6160000}"/>
    <cellStyle name="Currency 2 5 8 2 5" xfId="5863" xr:uid="{00000000-0005-0000-0000-0000E7160000}"/>
    <cellStyle name="Currency 2 5 8 2 5 2" xfId="5864" xr:uid="{00000000-0005-0000-0000-0000E8160000}"/>
    <cellStyle name="Currency 2 5 8 2 5 2 2" xfId="5865" xr:uid="{00000000-0005-0000-0000-0000E9160000}"/>
    <cellStyle name="Currency 2 5 8 2 5 3" xfId="5866" xr:uid="{00000000-0005-0000-0000-0000EA160000}"/>
    <cellStyle name="Currency 2 5 8 2 6" xfId="5867" xr:uid="{00000000-0005-0000-0000-0000EB160000}"/>
    <cellStyle name="Currency 2 5 8 2 6 2" xfId="5868" xr:uid="{00000000-0005-0000-0000-0000EC160000}"/>
    <cellStyle name="Currency 2 5 8 2 6 2 2" xfId="5869" xr:uid="{00000000-0005-0000-0000-0000ED160000}"/>
    <cellStyle name="Currency 2 5 8 2 6 3" xfId="5870" xr:uid="{00000000-0005-0000-0000-0000EE160000}"/>
    <cellStyle name="Currency 2 5 8 2 7" xfId="5871" xr:uid="{00000000-0005-0000-0000-0000EF160000}"/>
    <cellStyle name="Currency 2 5 8 2 7 2" xfId="5872" xr:uid="{00000000-0005-0000-0000-0000F0160000}"/>
    <cellStyle name="Currency 2 5 8 2 8" xfId="5873" xr:uid="{00000000-0005-0000-0000-0000F1160000}"/>
    <cellStyle name="Currency 2 5 8 2 8 2" xfId="5874" xr:uid="{00000000-0005-0000-0000-0000F2160000}"/>
    <cellStyle name="Currency 2 5 8 2 9" xfId="5875" xr:uid="{00000000-0005-0000-0000-0000F3160000}"/>
    <cellStyle name="Currency 2 5 8 3" xfId="5876" xr:uid="{00000000-0005-0000-0000-0000F4160000}"/>
    <cellStyle name="Currency 2 5 8 4" xfId="5877" xr:uid="{00000000-0005-0000-0000-0000F5160000}"/>
    <cellStyle name="Currency 2 5 8 4 2" xfId="5878" xr:uid="{00000000-0005-0000-0000-0000F6160000}"/>
    <cellStyle name="Currency 2 5 8 4 2 2" xfId="5879" xr:uid="{00000000-0005-0000-0000-0000F7160000}"/>
    <cellStyle name="Currency 2 5 8 4 3" xfId="5880" xr:uid="{00000000-0005-0000-0000-0000F8160000}"/>
    <cellStyle name="Currency 2 5 8 5" xfId="5881" xr:uid="{00000000-0005-0000-0000-0000F9160000}"/>
    <cellStyle name="Currency 2 5 8 5 2" xfId="5882" xr:uid="{00000000-0005-0000-0000-0000FA160000}"/>
    <cellStyle name="Currency 2 5 8 5 2 2" xfId="5883" xr:uid="{00000000-0005-0000-0000-0000FB160000}"/>
    <cellStyle name="Currency 2 5 8 5 3" xfId="5884" xr:uid="{00000000-0005-0000-0000-0000FC160000}"/>
    <cellStyle name="Currency 2 5 9" xfId="5885" xr:uid="{00000000-0005-0000-0000-0000FD160000}"/>
    <cellStyle name="Currency 2 5 9 2" xfId="5886" xr:uid="{00000000-0005-0000-0000-0000FE160000}"/>
    <cellStyle name="Currency 2 5 9 3" xfId="5887" xr:uid="{00000000-0005-0000-0000-0000FF160000}"/>
    <cellStyle name="Currency 2 5 9 3 2" xfId="5888" xr:uid="{00000000-0005-0000-0000-000000170000}"/>
    <cellStyle name="Currency 2 5 9 3 3" xfId="5889" xr:uid="{00000000-0005-0000-0000-000001170000}"/>
    <cellStyle name="Currency 2 5 9 4" xfId="5890" xr:uid="{00000000-0005-0000-0000-000002170000}"/>
    <cellStyle name="Currency 2 5 9 4 2" xfId="5891" xr:uid="{00000000-0005-0000-0000-000003170000}"/>
    <cellStyle name="Currency 2 5 9 4 2 2" xfId="5892" xr:uid="{00000000-0005-0000-0000-000004170000}"/>
    <cellStyle name="Currency 2 5 9 4 3" xfId="5893" xr:uid="{00000000-0005-0000-0000-000005170000}"/>
    <cellStyle name="Currency 2 5 9 5" xfId="5894" xr:uid="{00000000-0005-0000-0000-000006170000}"/>
    <cellStyle name="Currency 2 5 9 5 2" xfId="5895" xr:uid="{00000000-0005-0000-0000-000007170000}"/>
    <cellStyle name="Currency 2 5 9 5 2 2" xfId="5896" xr:uid="{00000000-0005-0000-0000-000008170000}"/>
    <cellStyle name="Currency 2 5 9 5 3" xfId="5897" xr:uid="{00000000-0005-0000-0000-000009170000}"/>
    <cellStyle name="Currency 2 5 9 6" xfId="5898" xr:uid="{00000000-0005-0000-0000-00000A170000}"/>
    <cellStyle name="Currency 2 5 9 6 2" xfId="5899" xr:uid="{00000000-0005-0000-0000-00000B170000}"/>
    <cellStyle name="Currency 2 5 9 6 2 2" xfId="5900" xr:uid="{00000000-0005-0000-0000-00000C170000}"/>
    <cellStyle name="Currency 2 5 9 6 3" xfId="5901" xr:uid="{00000000-0005-0000-0000-00000D170000}"/>
    <cellStyle name="Currency 2 5 9 7" xfId="5902" xr:uid="{00000000-0005-0000-0000-00000E170000}"/>
    <cellStyle name="Currency 2 5 9 7 2" xfId="5903" xr:uid="{00000000-0005-0000-0000-00000F170000}"/>
    <cellStyle name="Currency 2 5 9 8" xfId="5904" xr:uid="{00000000-0005-0000-0000-000010170000}"/>
    <cellStyle name="Currency 2 5 9 8 2" xfId="5905" xr:uid="{00000000-0005-0000-0000-000011170000}"/>
    <cellStyle name="Currency 2 5 9 9" xfId="5906" xr:uid="{00000000-0005-0000-0000-000012170000}"/>
    <cellStyle name="Currency 2 6" xfId="5907" xr:uid="{00000000-0005-0000-0000-000013170000}"/>
    <cellStyle name="Currency 2 6 10" xfId="5908" xr:uid="{00000000-0005-0000-0000-000014170000}"/>
    <cellStyle name="Currency 2 6 10 10" xfId="5909" xr:uid="{00000000-0005-0000-0000-000015170000}"/>
    <cellStyle name="Currency 2 6 10 11" xfId="5910" xr:uid="{00000000-0005-0000-0000-000016170000}"/>
    <cellStyle name="Currency 2 6 10 12" xfId="5911" xr:uid="{00000000-0005-0000-0000-000017170000}"/>
    <cellStyle name="Currency 2 6 10 2" xfId="5912" xr:uid="{00000000-0005-0000-0000-000018170000}"/>
    <cellStyle name="Currency 2 6 10 2 2" xfId="5913" xr:uid="{00000000-0005-0000-0000-000019170000}"/>
    <cellStyle name="Currency 2 6 10 2 3" xfId="5914" xr:uid="{00000000-0005-0000-0000-00001A170000}"/>
    <cellStyle name="Currency 2 6 10 3" xfId="5915" xr:uid="{00000000-0005-0000-0000-00001B170000}"/>
    <cellStyle name="Currency 2 6 10 3 2" xfId="5916" xr:uid="{00000000-0005-0000-0000-00001C170000}"/>
    <cellStyle name="Currency 2 6 10 3 3" xfId="5917" xr:uid="{00000000-0005-0000-0000-00001D170000}"/>
    <cellStyle name="Currency 2 6 10 4" xfId="5918" xr:uid="{00000000-0005-0000-0000-00001E170000}"/>
    <cellStyle name="Currency 2 6 10 5" xfId="5919" xr:uid="{00000000-0005-0000-0000-00001F170000}"/>
    <cellStyle name="Currency 2 6 10 5 2" xfId="5920" xr:uid="{00000000-0005-0000-0000-000020170000}"/>
    <cellStyle name="Currency 2 6 10 5 2 2" xfId="5921" xr:uid="{00000000-0005-0000-0000-000021170000}"/>
    <cellStyle name="Currency 2 6 10 5 3" xfId="5922" xr:uid="{00000000-0005-0000-0000-000022170000}"/>
    <cellStyle name="Currency 2 6 10 6" xfId="5923" xr:uid="{00000000-0005-0000-0000-000023170000}"/>
    <cellStyle name="Currency 2 6 10 6 2" xfId="5924" xr:uid="{00000000-0005-0000-0000-000024170000}"/>
    <cellStyle name="Currency 2 6 10 6 2 2" xfId="5925" xr:uid="{00000000-0005-0000-0000-000025170000}"/>
    <cellStyle name="Currency 2 6 10 6 3" xfId="5926" xr:uid="{00000000-0005-0000-0000-000026170000}"/>
    <cellStyle name="Currency 2 6 10 7" xfId="5927" xr:uid="{00000000-0005-0000-0000-000027170000}"/>
    <cellStyle name="Currency 2 6 10 7 2" xfId="5928" xr:uid="{00000000-0005-0000-0000-000028170000}"/>
    <cellStyle name="Currency 2 6 10 7 2 2" xfId="5929" xr:uid="{00000000-0005-0000-0000-000029170000}"/>
    <cellStyle name="Currency 2 6 10 7 3" xfId="5930" xr:uid="{00000000-0005-0000-0000-00002A170000}"/>
    <cellStyle name="Currency 2 6 10 8" xfId="5931" xr:uid="{00000000-0005-0000-0000-00002B170000}"/>
    <cellStyle name="Currency 2 6 10 8 2" xfId="5932" xr:uid="{00000000-0005-0000-0000-00002C170000}"/>
    <cellStyle name="Currency 2 6 10 9" xfId="5933" xr:uid="{00000000-0005-0000-0000-00002D170000}"/>
    <cellStyle name="Currency 2 6 10 9 2" xfId="5934" xr:uid="{00000000-0005-0000-0000-00002E170000}"/>
    <cellStyle name="Currency 2 6 11" xfId="5935" xr:uid="{00000000-0005-0000-0000-00002F170000}"/>
    <cellStyle name="Currency 2 6 11 2" xfId="5936" xr:uid="{00000000-0005-0000-0000-000030170000}"/>
    <cellStyle name="Currency 2 6 11 3" xfId="5937" xr:uid="{00000000-0005-0000-0000-000031170000}"/>
    <cellStyle name="Currency 2 6 12" xfId="5938" xr:uid="{00000000-0005-0000-0000-000032170000}"/>
    <cellStyle name="Currency 2 6 12 2" xfId="5939" xr:uid="{00000000-0005-0000-0000-000033170000}"/>
    <cellStyle name="Currency 2 6 12 2 2" xfId="5940" xr:uid="{00000000-0005-0000-0000-000034170000}"/>
    <cellStyle name="Currency 2 6 12 3" xfId="5941" xr:uid="{00000000-0005-0000-0000-000035170000}"/>
    <cellStyle name="Currency 2 6 12 4" xfId="5942" xr:uid="{00000000-0005-0000-0000-000036170000}"/>
    <cellStyle name="Currency 2 6 13" xfId="5943" xr:uid="{00000000-0005-0000-0000-000037170000}"/>
    <cellStyle name="Currency 2 6 13 2" xfId="5944" xr:uid="{00000000-0005-0000-0000-000038170000}"/>
    <cellStyle name="Currency 2 6 13 2 2" xfId="5945" xr:uid="{00000000-0005-0000-0000-000039170000}"/>
    <cellStyle name="Currency 2 6 13 3" xfId="5946" xr:uid="{00000000-0005-0000-0000-00003A170000}"/>
    <cellStyle name="Currency 2 6 14" xfId="5947" xr:uid="{00000000-0005-0000-0000-00003B170000}"/>
    <cellStyle name="Currency 2 6 14 2" xfId="5948" xr:uid="{00000000-0005-0000-0000-00003C170000}"/>
    <cellStyle name="Currency 2 6 14 2 2" xfId="5949" xr:uid="{00000000-0005-0000-0000-00003D170000}"/>
    <cellStyle name="Currency 2 6 14 3" xfId="5950" xr:uid="{00000000-0005-0000-0000-00003E170000}"/>
    <cellStyle name="Currency 2 6 15" xfId="5951" xr:uid="{00000000-0005-0000-0000-00003F170000}"/>
    <cellStyle name="Currency 2 6 15 2" xfId="5952" xr:uid="{00000000-0005-0000-0000-000040170000}"/>
    <cellStyle name="Currency 2 6 16" xfId="5953" xr:uid="{00000000-0005-0000-0000-000041170000}"/>
    <cellStyle name="Currency 2 6 16 2" xfId="5954" xr:uid="{00000000-0005-0000-0000-000042170000}"/>
    <cellStyle name="Currency 2 6 17" xfId="5955" xr:uid="{00000000-0005-0000-0000-000043170000}"/>
    <cellStyle name="Currency 2 6 18" xfId="5956" xr:uid="{00000000-0005-0000-0000-000044170000}"/>
    <cellStyle name="Currency 2 6 19" xfId="5957" xr:uid="{00000000-0005-0000-0000-000045170000}"/>
    <cellStyle name="Currency 2 6 2" xfId="5958" xr:uid="{00000000-0005-0000-0000-000046170000}"/>
    <cellStyle name="Currency 2 6 2 10" xfId="5959" xr:uid="{00000000-0005-0000-0000-000047170000}"/>
    <cellStyle name="Currency 2 6 2 10 2" xfId="5960" xr:uid="{00000000-0005-0000-0000-000048170000}"/>
    <cellStyle name="Currency 2 6 2 10 2 2" xfId="5961" xr:uid="{00000000-0005-0000-0000-000049170000}"/>
    <cellStyle name="Currency 2 6 2 10 3" xfId="5962" xr:uid="{00000000-0005-0000-0000-00004A170000}"/>
    <cellStyle name="Currency 2 6 2 10 4" xfId="5963" xr:uid="{00000000-0005-0000-0000-00004B170000}"/>
    <cellStyle name="Currency 2 6 2 11" xfId="5964" xr:uid="{00000000-0005-0000-0000-00004C170000}"/>
    <cellStyle name="Currency 2 6 2 11 2" xfId="5965" xr:uid="{00000000-0005-0000-0000-00004D170000}"/>
    <cellStyle name="Currency 2 6 2 11 2 2" xfId="5966" xr:uid="{00000000-0005-0000-0000-00004E170000}"/>
    <cellStyle name="Currency 2 6 2 11 3" xfId="5967" xr:uid="{00000000-0005-0000-0000-00004F170000}"/>
    <cellStyle name="Currency 2 6 2 12" xfId="5968" xr:uid="{00000000-0005-0000-0000-000050170000}"/>
    <cellStyle name="Currency 2 6 2 12 2" xfId="5969" xr:uid="{00000000-0005-0000-0000-000051170000}"/>
    <cellStyle name="Currency 2 6 2 12 2 2" xfId="5970" xr:uid="{00000000-0005-0000-0000-000052170000}"/>
    <cellStyle name="Currency 2 6 2 12 3" xfId="5971" xr:uid="{00000000-0005-0000-0000-000053170000}"/>
    <cellStyle name="Currency 2 6 2 13" xfId="5972" xr:uid="{00000000-0005-0000-0000-000054170000}"/>
    <cellStyle name="Currency 2 6 2 13 2" xfId="5973" xr:uid="{00000000-0005-0000-0000-000055170000}"/>
    <cellStyle name="Currency 2 6 2 14" xfId="5974" xr:uid="{00000000-0005-0000-0000-000056170000}"/>
    <cellStyle name="Currency 2 6 2 14 2" xfId="5975" xr:uid="{00000000-0005-0000-0000-000057170000}"/>
    <cellStyle name="Currency 2 6 2 15" xfId="5976" xr:uid="{00000000-0005-0000-0000-000058170000}"/>
    <cellStyle name="Currency 2 6 2 16" xfId="5977" xr:uid="{00000000-0005-0000-0000-000059170000}"/>
    <cellStyle name="Currency 2 6 2 17" xfId="5978" xr:uid="{00000000-0005-0000-0000-00005A170000}"/>
    <cellStyle name="Currency 2 6 2 18" xfId="5979" xr:uid="{00000000-0005-0000-0000-00005B170000}"/>
    <cellStyle name="Currency 2 6 2 2" xfId="5980" xr:uid="{00000000-0005-0000-0000-00005C170000}"/>
    <cellStyle name="Currency 2 6 2 2 10" xfId="5981" xr:uid="{00000000-0005-0000-0000-00005D170000}"/>
    <cellStyle name="Currency 2 6 2 2 10 2" xfId="5982" xr:uid="{00000000-0005-0000-0000-00005E170000}"/>
    <cellStyle name="Currency 2 6 2 2 10 2 2" xfId="5983" xr:uid="{00000000-0005-0000-0000-00005F170000}"/>
    <cellStyle name="Currency 2 6 2 2 10 3" xfId="5984" xr:uid="{00000000-0005-0000-0000-000060170000}"/>
    <cellStyle name="Currency 2 6 2 2 11" xfId="5985" xr:uid="{00000000-0005-0000-0000-000061170000}"/>
    <cellStyle name="Currency 2 6 2 2 11 2" xfId="5986" xr:uid="{00000000-0005-0000-0000-000062170000}"/>
    <cellStyle name="Currency 2 6 2 2 12" xfId="5987" xr:uid="{00000000-0005-0000-0000-000063170000}"/>
    <cellStyle name="Currency 2 6 2 2 12 2" xfId="5988" xr:uid="{00000000-0005-0000-0000-000064170000}"/>
    <cellStyle name="Currency 2 6 2 2 13" xfId="5989" xr:uid="{00000000-0005-0000-0000-000065170000}"/>
    <cellStyle name="Currency 2 6 2 2 14" xfId="5990" xr:uid="{00000000-0005-0000-0000-000066170000}"/>
    <cellStyle name="Currency 2 6 2 2 15" xfId="5991" xr:uid="{00000000-0005-0000-0000-000067170000}"/>
    <cellStyle name="Currency 2 6 2 2 16" xfId="5992" xr:uid="{00000000-0005-0000-0000-000068170000}"/>
    <cellStyle name="Currency 2 6 2 2 2" xfId="5993" xr:uid="{00000000-0005-0000-0000-000069170000}"/>
    <cellStyle name="Currency 2 6 2 2 2 2" xfId="5994" xr:uid="{00000000-0005-0000-0000-00006A170000}"/>
    <cellStyle name="Currency 2 6 2 2 2 2 10" xfId="5995" xr:uid="{00000000-0005-0000-0000-00006B170000}"/>
    <cellStyle name="Currency 2 6 2 2 2 2 2" xfId="5996" xr:uid="{00000000-0005-0000-0000-00006C170000}"/>
    <cellStyle name="Currency 2 6 2 2 2 2 2 2" xfId="5997" xr:uid="{00000000-0005-0000-0000-00006D170000}"/>
    <cellStyle name="Currency 2 6 2 2 2 2 2 3" xfId="5998" xr:uid="{00000000-0005-0000-0000-00006E170000}"/>
    <cellStyle name="Currency 2 6 2 2 2 2 3" xfId="5999" xr:uid="{00000000-0005-0000-0000-00006F170000}"/>
    <cellStyle name="Currency 2 6 2 2 2 2 3 2" xfId="6000" xr:uid="{00000000-0005-0000-0000-000070170000}"/>
    <cellStyle name="Currency 2 6 2 2 2 2 3 3" xfId="6001" xr:uid="{00000000-0005-0000-0000-000071170000}"/>
    <cellStyle name="Currency 2 6 2 2 2 2 4" xfId="6002" xr:uid="{00000000-0005-0000-0000-000072170000}"/>
    <cellStyle name="Currency 2 6 2 2 2 2 4 2" xfId="6003" xr:uid="{00000000-0005-0000-0000-000073170000}"/>
    <cellStyle name="Currency 2 6 2 2 2 2 4 2 2" xfId="6004" xr:uid="{00000000-0005-0000-0000-000074170000}"/>
    <cellStyle name="Currency 2 6 2 2 2 2 4 3" xfId="6005" xr:uid="{00000000-0005-0000-0000-000075170000}"/>
    <cellStyle name="Currency 2 6 2 2 2 2 5" xfId="6006" xr:uid="{00000000-0005-0000-0000-000076170000}"/>
    <cellStyle name="Currency 2 6 2 2 2 2 5 2" xfId="6007" xr:uid="{00000000-0005-0000-0000-000077170000}"/>
    <cellStyle name="Currency 2 6 2 2 2 2 5 2 2" xfId="6008" xr:uid="{00000000-0005-0000-0000-000078170000}"/>
    <cellStyle name="Currency 2 6 2 2 2 2 5 3" xfId="6009" xr:uid="{00000000-0005-0000-0000-000079170000}"/>
    <cellStyle name="Currency 2 6 2 2 2 2 6" xfId="6010" xr:uid="{00000000-0005-0000-0000-00007A170000}"/>
    <cellStyle name="Currency 2 6 2 2 2 2 6 2" xfId="6011" xr:uid="{00000000-0005-0000-0000-00007B170000}"/>
    <cellStyle name="Currency 2 6 2 2 2 2 6 2 2" xfId="6012" xr:uid="{00000000-0005-0000-0000-00007C170000}"/>
    <cellStyle name="Currency 2 6 2 2 2 2 6 3" xfId="6013" xr:uid="{00000000-0005-0000-0000-00007D170000}"/>
    <cellStyle name="Currency 2 6 2 2 2 2 7" xfId="6014" xr:uid="{00000000-0005-0000-0000-00007E170000}"/>
    <cellStyle name="Currency 2 6 2 2 2 2 7 2" xfId="6015" xr:uid="{00000000-0005-0000-0000-00007F170000}"/>
    <cellStyle name="Currency 2 6 2 2 2 2 8" xfId="6016" xr:uid="{00000000-0005-0000-0000-000080170000}"/>
    <cellStyle name="Currency 2 6 2 2 2 2 8 2" xfId="6017" xr:uid="{00000000-0005-0000-0000-000081170000}"/>
    <cellStyle name="Currency 2 6 2 2 2 2 9" xfId="6018" xr:uid="{00000000-0005-0000-0000-000082170000}"/>
    <cellStyle name="Currency 2 6 2 2 2 3" xfId="6019" xr:uid="{00000000-0005-0000-0000-000083170000}"/>
    <cellStyle name="Currency 2 6 2 2 2 3 10" xfId="6020" xr:uid="{00000000-0005-0000-0000-000084170000}"/>
    <cellStyle name="Currency 2 6 2 2 2 3 2" xfId="6021" xr:uid="{00000000-0005-0000-0000-000085170000}"/>
    <cellStyle name="Currency 2 6 2 2 2 3 2 2" xfId="6022" xr:uid="{00000000-0005-0000-0000-000086170000}"/>
    <cellStyle name="Currency 2 6 2 2 2 3 2 3" xfId="6023" xr:uid="{00000000-0005-0000-0000-000087170000}"/>
    <cellStyle name="Currency 2 6 2 2 2 3 3" xfId="6024" xr:uid="{00000000-0005-0000-0000-000088170000}"/>
    <cellStyle name="Currency 2 6 2 2 2 3 3 2" xfId="6025" xr:uid="{00000000-0005-0000-0000-000089170000}"/>
    <cellStyle name="Currency 2 6 2 2 2 3 3 3" xfId="6026" xr:uid="{00000000-0005-0000-0000-00008A170000}"/>
    <cellStyle name="Currency 2 6 2 2 2 3 4" xfId="6027" xr:uid="{00000000-0005-0000-0000-00008B170000}"/>
    <cellStyle name="Currency 2 6 2 2 2 3 4 2" xfId="6028" xr:uid="{00000000-0005-0000-0000-00008C170000}"/>
    <cellStyle name="Currency 2 6 2 2 2 3 4 2 2" xfId="6029" xr:uid="{00000000-0005-0000-0000-00008D170000}"/>
    <cellStyle name="Currency 2 6 2 2 2 3 4 3" xfId="6030" xr:uid="{00000000-0005-0000-0000-00008E170000}"/>
    <cellStyle name="Currency 2 6 2 2 2 3 5" xfId="6031" xr:uid="{00000000-0005-0000-0000-00008F170000}"/>
    <cellStyle name="Currency 2 6 2 2 2 3 5 2" xfId="6032" xr:uid="{00000000-0005-0000-0000-000090170000}"/>
    <cellStyle name="Currency 2 6 2 2 2 3 5 2 2" xfId="6033" xr:uid="{00000000-0005-0000-0000-000091170000}"/>
    <cellStyle name="Currency 2 6 2 2 2 3 5 3" xfId="6034" xr:uid="{00000000-0005-0000-0000-000092170000}"/>
    <cellStyle name="Currency 2 6 2 2 2 3 6" xfId="6035" xr:uid="{00000000-0005-0000-0000-000093170000}"/>
    <cellStyle name="Currency 2 6 2 2 2 3 6 2" xfId="6036" xr:uid="{00000000-0005-0000-0000-000094170000}"/>
    <cellStyle name="Currency 2 6 2 2 2 3 6 2 2" xfId="6037" xr:uid="{00000000-0005-0000-0000-000095170000}"/>
    <cellStyle name="Currency 2 6 2 2 2 3 6 3" xfId="6038" xr:uid="{00000000-0005-0000-0000-000096170000}"/>
    <cellStyle name="Currency 2 6 2 2 2 3 7" xfId="6039" xr:uid="{00000000-0005-0000-0000-000097170000}"/>
    <cellStyle name="Currency 2 6 2 2 2 3 7 2" xfId="6040" xr:uid="{00000000-0005-0000-0000-000098170000}"/>
    <cellStyle name="Currency 2 6 2 2 2 3 8" xfId="6041" xr:uid="{00000000-0005-0000-0000-000099170000}"/>
    <cellStyle name="Currency 2 6 2 2 2 3 8 2" xfId="6042" xr:uid="{00000000-0005-0000-0000-00009A170000}"/>
    <cellStyle name="Currency 2 6 2 2 2 3 9" xfId="6043" xr:uid="{00000000-0005-0000-0000-00009B170000}"/>
    <cellStyle name="Currency 2 6 2 2 2 4" xfId="6044" xr:uid="{00000000-0005-0000-0000-00009C170000}"/>
    <cellStyle name="Currency 2 6 2 2 2 4 10" xfId="6045" xr:uid="{00000000-0005-0000-0000-00009D170000}"/>
    <cellStyle name="Currency 2 6 2 2 2 4 2" xfId="6046" xr:uid="{00000000-0005-0000-0000-00009E170000}"/>
    <cellStyle name="Currency 2 6 2 2 2 4 3" xfId="6047" xr:uid="{00000000-0005-0000-0000-00009F170000}"/>
    <cellStyle name="Currency 2 6 2 2 2 4 3 2" xfId="6048" xr:uid="{00000000-0005-0000-0000-0000A0170000}"/>
    <cellStyle name="Currency 2 6 2 2 2 4 3 2 2" xfId="6049" xr:uid="{00000000-0005-0000-0000-0000A1170000}"/>
    <cellStyle name="Currency 2 6 2 2 2 4 3 3" xfId="6050" xr:uid="{00000000-0005-0000-0000-0000A2170000}"/>
    <cellStyle name="Currency 2 6 2 2 2 4 4" xfId="6051" xr:uid="{00000000-0005-0000-0000-0000A3170000}"/>
    <cellStyle name="Currency 2 6 2 2 2 4 4 2" xfId="6052" xr:uid="{00000000-0005-0000-0000-0000A4170000}"/>
    <cellStyle name="Currency 2 6 2 2 2 4 4 2 2" xfId="6053" xr:uid="{00000000-0005-0000-0000-0000A5170000}"/>
    <cellStyle name="Currency 2 6 2 2 2 4 4 3" xfId="6054" xr:uid="{00000000-0005-0000-0000-0000A6170000}"/>
    <cellStyle name="Currency 2 6 2 2 2 4 5" xfId="6055" xr:uid="{00000000-0005-0000-0000-0000A7170000}"/>
    <cellStyle name="Currency 2 6 2 2 2 4 5 2" xfId="6056" xr:uid="{00000000-0005-0000-0000-0000A8170000}"/>
    <cellStyle name="Currency 2 6 2 2 2 4 5 2 2" xfId="6057" xr:uid="{00000000-0005-0000-0000-0000A9170000}"/>
    <cellStyle name="Currency 2 6 2 2 2 4 5 3" xfId="6058" xr:uid="{00000000-0005-0000-0000-0000AA170000}"/>
    <cellStyle name="Currency 2 6 2 2 2 4 6" xfId="6059" xr:uid="{00000000-0005-0000-0000-0000AB170000}"/>
    <cellStyle name="Currency 2 6 2 2 2 4 6 2" xfId="6060" xr:uid="{00000000-0005-0000-0000-0000AC170000}"/>
    <cellStyle name="Currency 2 6 2 2 2 4 7" xfId="6061" xr:uid="{00000000-0005-0000-0000-0000AD170000}"/>
    <cellStyle name="Currency 2 6 2 2 2 4 7 2" xfId="6062" xr:uid="{00000000-0005-0000-0000-0000AE170000}"/>
    <cellStyle name="Currency 2 6 2 2 2 4 8" xfId="6063" xr:uid="{00000000-0005-0000-0000-0000AF170000}"/>
    <cellStyle name="Currency 2 6 2 2 2 4 9" xfId="6064" xr:uid="{00000000-0005-0000-0000-0000B0170000}"/>
    <cellStyle name="Currency 2 6 2 2 2 5" xfId="6065" xr:uid="{00000000-0005-0000-0000-0000B1170000}"/>
    <cellStyle name="Currency 2 6 2 2 2 5 2" xfId="6066" xr:uid="{00000000-0005-0000-0000-0000B2170000}"/>
    <cellStyle name="Currency 2 6 2 2 2 5 3" xfId="6067" xr:uid="{00000000-0005-0000-0000-0000B3170000}"/>
    <cellStyle name="Currency 2 6 2 2 2 5 4" xfId="6068" xr:uid="{00000000-0005-0000-0000-0000B4170000}"/>
    <cellStyle name="Currency 2 6 2 2 2 6" xfId="6069" xr:uid="{00000000-0005-0000-0000-0000B5170000}"/>
    <cellStyle name="Currency 2 6 2 2 2 6 2" xfId="6070" xr:uid="{00000000-0005-0000-0000-0000B6170000}"/>
    <cellStyle name="Currency 2 6 2 2 2 6 2 2" xfId="6071" xr:uid="{00000000-0005-0000-0000-0000B7170000}"/>
    <cellStyle name="Currency 2 6 2 2 2 6 2 2 2" xfId="6072" xr:uid="{00000000-0005-0000-0000-0000B8170000}"/>
    <cellStyle name="Currency 2 6 2 2 2 6 2 3" xfId="6073" xr:uid="{00000000-0005-0000-0000-0000B9170000}"/>
    <cellStyle name="Currency 2 6 2 2 2 6 3" xfId="6074" xr:uid="{00000000-0005-0000-0000-0000BA170000}"/>
    <cellStyle name="Currency 2 6 2 2 2 6 3 2" xfId="6075" xr:uid="{00000000-0005-0000-0000-0000BB170000}"/>
    <cellStyle name="Currency 2 6 2 2 2 6 3 2 2" xfId="6076" xr:uid="{00000000-0005-0000-0000-0000BC170000}"/>
    <cellStyle name="Currency 2 6 2 2 2 6 3 3" xfId="6077" xr:uid="{00000000-0005-0000-0000-0000BD170000}"/>
    <cellStyle name="Currency 2 6 2 2 2 6 4" xfId="6078" xr:uid="{00000000-0005-0000-0000-0000BE170000}"/>
    <cellStyle name="Currency 2 6 2 2 2 6 4 2" xfId="6079" xr:uid="{00000000-0005-0000-0000-0000BF170000}"/>
    <cellStyle name="Currency 2 6 2 2 2 6 4 2 2" xfId="6080" xr:uid="{00000000-0005-0000-0000-0000C0170000}"/>
    <cellStyle name="Currency 2 6 2 2 2 6 4 3" xfId="6081" xr:uid="{00000000-0005-0000-0000-0000C1170000}"/>
    <cellStyle name="Currency 2 6 2 2 2 6 5" xfId="6082" xr:uid="{00000000-0005-0000-0000-0000C2170000}"/>
    <cellStyle name="Currency 2 6 2 2 2 6 5 2" xfId="6083" xr:uid="{00000000-0005-0000-0000-0000C3170000}"/>
    <cellStyle name="Currency 2 6 2 2 2 6 6" xfId="6084" xr:uid="{00000000-0005-0000-0000-0000C4170000}"/>
    <cellStyle name="Currency 2 6 2 2 2 6 6 2" xfId="6085" xr:uid="{00000000-0005-0000-0000-0000C5170000}"/>
    <cellStyle name="Currency 2 6 2 2 2 6 7" xfId="6086" xr:uid="{00000000-0005-0000-0000-0000C6170000}"/>
    <cellStyle name="Currency 2 6 2 2 2 7" xfId="6087" xr:uid="{00000000-0005-0000-0000-0000C7170000}"/>
    <cellStyle name="Currency 2 6 2 2 2 7 2" xfId="6088" xr:uid="{00000000-0005-0000-0000-0000C8170000}"/>
    <cellStyle name="Currency 2 6 2 2 2 7 2 2" xfId="6089" xr:uid="{00000000-0005-0000-0000-0000C9170000}"/>
    <cellStyle name="Currency 2 6 2 2 2 7 3" xfId="6090" xr:uid="{00000000-0005-0000-0000-0000CA170000}"/>
    <cellStyle name="Currency 2 6 2 2 2 8" xfId="6091" xr:uid="{00000000-0005-0000-0000-0000CB170000}"/>
    <cellStyle name="Currency 2 6 2 2 2 8 2" xfId="6092" xr:uid="{00000000-0005-0000-0000-0000CC170000}"/>
    <cellStyle name="Currency 2 6 2 2 2 8 2 2" xfId="6093" xr:uid="{00000000-0005-0000-0000-0000CD170000}"/>
    <cellStyle name="Currency 2 6 2 2 2 8 3" xfId="6094" xr:uid="{00000000-0005-0000-0000-0000CE170000}"/>
    <cellStyle name="Currency 2 6 2 2 2 9" xfId="6095" xr:uid="{00000000-0005-0000-0000-0000CF170000}"/>
    <cellStyle name="Currency 2 6 2 2 3" xfId="6096" xr:uid="{00000000-0005-0000-0000-0000D0170000}"/>
    <cellStyle name="Currency 2 6 2 2 3 10" xfId="6097" xr:uid="{00000000-0005-0000-0000-0000D1170000}"/>
    <cellStyle name="Currency 2 6 2 2 3 11" xfId="6098" xr:uid="{00000000-0005-0000-0000-0000D2170000}"/>
    <cellStyle name="Currency 2 6 2 2 3 12" xfId="6099" xr:uid="{00000000-0005-0000-0000-0000D3170000}"/>
    <cellStyle name="Currency 2 6 2 2 3 13" xfId="6100" xr:uid="{00000000-0005-0000-0000-0000D4170000}"/>
    <cellStyle name="Currency 2 6 2 2 3 2" xfId="6101" xr:uid="{00000000-0005-0000-0000-0000D5170000}"/>
    <cellStyle name="Currency 2 6 2 2 3 2 10" xfId="6102" xr:uid="{00000000-0005-0000-0000-0000D6170000}"/>
    <cellStyle name="Currency 2 6 2 2 3 2 2" xfId="6103" xr:uid="{00000000-0005-0000-0000-0000D7170000}"/>
    <cellStyle name="Currency 2 6 2 2 3 2 2 2" xfId="6104" xr:uid="{00000000-0005-0000-0000-0000D8170000}"/>
    <cellStyle name="Currency 2 6 2 2 3 2 2 3" xfId="6105" xr:uid="{00000000-0005-0000-0000-0000D9170000}"/>
    <cellStyle name="Currency 2 6 2 2 3 2 3" xfId="6106" xr:uid="{00000000-0005-0000-0000-0000DA170000}"/>
    <cellStyle name="Currency 2 6 2 2 3 2 3 2" xfId="6107" xr:uid="{00000000-0005-0000-0000-0000DB170000}"/>
    <cellStyle name="Currency 2 6 2 2 3 2 3 3" xfId="6108" xr:uid="{00000000-0005-0000-0000-0000DC170000}"/>
    <cellStyle name="Currency 2 6 2 2 3 2 3 4" xfId="6109" xr:uid="{00000000-0005-0000-0000-0000DD170000}"/>
    <cellStyle name="Currency 2 6 2 2 3 2 4" xfId="6110" xr:uid="{00000000-0005-0000-0000-0000DE170000}"/>
    <cellStyle name="Currency 2 6 2 2 3 2 4 2" xfId="6111" xr:uid="{00000000-0005-0000-0000-0000DF170000}"/>
    <cellStyle name="Currency 2 6 2 2 3 2 4 2 2" xfId="6112" xr:uid="{00000000-0005-0000-0000-0000E0170000}"/>
    <cellStyle name="Currency 2 6 2 2 3 2 4 3" xfId="6113" xr:uid="{00000000-0005-0000-0000-0000E1170000}"/>
    <cellStyle name="Currency 2 6 2 2 3 2 5" xfId="6114" xr:uid="{00000000-0005-0000-0000-0000E2170000}"/>
    <cellStyle name="Currency 2 6 2 2 3 2 5 2" xfId="6115" xr:uid="{00000000-0005-0000-0000-0000E3170000}"/>
    <cellStyle name="Currency 2 6 2 2 3 2 5 2 2" xfId="6116" xr:uid="{00000000-0005-0000-0000-0000E4170000}"/>
    <cellStyle name="Currency 2 6 2 2 3 2 5 3" xfId="6117" xr:uid="{00000000-0005-0000-0000-0000E5170000}"/>
    <cellStyle name="Currency 2 6 2 2 3 2 6" xfId="6118" xr:uid="{00000000-0005-0000-0000-0000E6170000}"/>
    <cellStyle name="Currency 2 6 2 2 3 2 6 2" xfId="6119" xr:uid="{00000000-0005-0000-0000-0000E7170000}"/>
    <cellStyle name="Currency 2 6 2 2 3 2 6 2 2" xfId="6120" xr:uid="{00000000-0005-0000-0000-0000E8170000}"/>
    <cellStyle name="Currency 2 6 2 2 3 2 6 3" xfId="6121" xr:uid="{00000000-0005-0000-0000-0000E9170000}"/>
    <cellStyle name="Currency 2 6 2 2 3 2 7" xfId="6122" xr:uid="{00000000-0005-0000-0000-0000EA170000}"/>
    <cellStyle name="Currency 2 6 2 2 3 2 7 2" xfId="6123" xr:uid="{00000000-0005-0000-0000-0000EB170000}"/>
    <cellStyle name="Currency 2 6 2 2 3 2 8" xfId="6124" xr:uid="{00000000-0005-0000-0000-0000EC170000}"/>
    <cellStyle name="Currency 2 6 2 2 3 2 8 2" xfId="6125" xr:uid="{00000000-0005-0000-0000-0000ED170000}"/>
    <cellStyle name="Currency 2 6 2 2 3 2 9" xfId="6126" xr:uid="{00000000-0005-0000-0000-0000EE170000}"/>
    <cellStyle name="Currency 2 6 2 2 3 3" xfId="6127" xr:uid="{00000000-0005-0000-0000-0000EF170000}"/>
    <cellStyle name="Currency 2 6 2 2 3 3 2" xfId="6128" xr:uid="{00000000-0005-0000-0000-0000F0170000}"/>
    <cellStyle name="Currency 2 6 2 2 3 3 2 2" xfId="6129" xr:uid="{00000000-0005-0000-0000-0000F1170000}"/>
    <cellStyle name="Currency 2 6 2 2 3 3 2 3" xfId="6130" xr:uid="{00000000-0005-0000-0000-0000F2170000}"/>
    <cellStyle name="Currency 2 6 2 2 3 3 3" xfId="6131" xr:uid="{00000000-0005-0000-0000-0000F3170000}"/>
    <cellStyle name="Currency 2 6 2 2 3 4" xfId="6132" xr:uid="{00000000-0005-0000-0000-0000F4170000}"/>
    <cellStyle name="Currency 2 6 2 2 3 4 2" xfId="6133" xr:uid="{00000000-0005-0000-0000-0000F5170000}"/>
    <cellStyle name="Currency 2 6 2 2 3 4 3" xfId="6134" xr:uid="{00000000-0005-0000-0000-0000F6170000}"/>
    <cellStyle name="Currency 2 6 2 2 3 4 4" xfId="6135" xr:uid="{00000000-0005-0000-0000-0000F7170000}"/>
    <cellStyle name="Currency 2 6 2 2 3 5" xfId="6136" xr:uid="{00000000-0005-0000-0000-0000F8170000}"/>
    <cellStyle name="Currency 2 6 2 2 3 5 2" xfId="6137" xr:uid="{00000000-0005-0000-0000-0000F9170000}"/>
    <cellStyle name="Currency 2 6 2 2 3 5 2 2" xfId="6138" xr:uid="{00000000-0005-0000-0000-0000FA170000}"/>
    <cellStyle name="Currency 2 6 2 2 3 5 3" xfId="6139" xr:uid="{00000000-0005-0000-0000-0000FB170000}"/>
    <cellStyle name="Currency 2 6 2 2 3 6" xfId="6140" xr:uid="{00000000-0005-0000-0000-0000FC170000}"/>
    <cellStyle name="Currency 2 6 2 2 3 6 2" xfId="6141" xr:uid="{00000000-0005-0000-0000-0000FD170000}"/>
    <cellStyle name="Currency 2 6 2 2 3 6 2 2" xfId="6142" xr:uid="{00000000-0005-0000-0000-0000FE170000}"/>
    <cellStyle name="Currency 2 6 2 2 3 6 3" xfId="6143" xr:uid="{00000000-0005-0000-0000-0000FF170000}"/>
    <cellStyle name="Currency 2 6 2 2 3 7" xfId="6144" xr:uid="{00000000-0005-0000-0000-000000180000}"/>
    <cellStyle name="Currency 2 6 2 2 3 7 2" xfId="6145" xr:uid="{00000000-0005-0000-0000-000001180000}"/>
    <cellStyle name="Currency 2 6 2 2 3 7 2 2" xfId="6146" xr:uid="{00000000-0005-0000-0000-000002180000}"/>
    <cellStyle name="Currency 2 6 2 2 3 7 3" xfId="6147" xr:uid="{00000000-0005-0000-0000-000003180000}"/>
    <cellStyle name="Currency 2 6 2 2 3 8" xfId="6148" xr:uid="{00000000-0005-0000-0000-000004180000}"/>
    <cellStyle name="Currency 2 6 2 2 3 8 2" xfId="6149" xr:uid="{00000000-0005-0000-0000-000005180000}"/>
    <cellStyle name="Currency 2 6 2 2 3 9" xfId="6150" xr:uid="{00000000-0005-0000-0000-000006180000}"/>
    <cellStyle name="Currency 2 6 2 2 3 9 2" xfId="6151" xr:uid="{00000000-0005-0000-0000-000007180000}"/>
    <cellStyle name="Currency 2 6 2 2 4" xfId="6152" xr:uid="{00000000-0005-0000-0000-000008180000}"/>
    <cellStyle name="Currency 2 6 2 2 4 2" xfId="6153" xr:uid="{00000000-0005-0000-0000-000009180000}"/>
    <cellStyle name="Currency 2 6 2 2 4 2 10" xfId="6154" xr:uid="{00000000-0005-0000-0000-00000A180000}"/>
    <cellStyle name="Currency 2 6 2 2 4 2 11" xfId="6155" xr:uid="{00000000-0005-0000-0000-00000B180000}"/>
    <cellStyle name="Currency 2 6 2 2 4 2 2" xfId="6156" xr:uid="{00000000-0005-0000-0000-00000C180000}"/>
    <cellStyle name="Currency 2 6 2 2 4 2 2 2" xfId="6157" xr:uid="{00000000-0005-0000-0000-00000D180000}"/>
    <cellStyle name="Currency 2 6 2 2 4 2 2 3" xfId="6158" xr:uid="{00000000-0005-0000-0000-00000E180000}"/>
    <cellStyle name="Currency 2 6 2 2 4 2 3" xfId="6159" xr:uid="{00000000-0005-0000-0000-00000F180000}"/>
    <cellStyle name="Currency 2 6 2 2 4 2 3 2" xfId="6160" xr:uid="{00000000-0005-0000-0000-000010180000}"/>
    <cellStyle name="Currency 2 6 2 2 4 2 3 3" xfId="6161" xr:uid="{00000000-0005-0000-0000-000011180000}"/>
    <cellStyle name="Currency 2 6 2 2 4 2 4" xfId="6162" xr:uid="{00000000-0005-0000-0000-000012180000}"/>
    <cellStyle name="Currency 2 6 2 2 4 2 4 2" xfId="6163" xr:uid="{00000000-0005-0000-0000-000013180000}"/>
    <cellStyle name="Currency 2 6 2 2 4 2 4 2 2" xfId="6164" xr:uid="{00000000-0005-0000-0000-000014180000}"/>
    <cellStyle name="Currency 2 6 2 2 4 2 4 3" xfId="6165" xr:uid="{00000000-0005-0000-0000-000015180000}"/>
    <cellStyle name="Currency 2 6 2 2 4 2 5" xfId="6166" xr:uid="{00000000-0005-0000-0000-000016180000}"/>
    <cellStyle name="Currency 2 6 2 2 4 2 5 2" xfId="6167" xr:uid="{00000000-0005-0000-0000-000017180000}"/>
    <cellStyle name="Currency 2 6 2 2 4 2 5 2 2" xfId="6168" xr:uid="{00000000-0005-0000-0000-000018180000}"/>
    <cellStyle name="Currency 2 6 2 2 4 2 5 3" xfId="6169" xr:uid="{00000000-0005-0000-0000-000019180000}"/>
    <cellStyle name="Currency 2 6 2 2 4 2 6" xfId="6170" xr:uid="{00000000-0005-0000-0000-00001A180000}"/>
    <cellStyle name="Currency 2 6 2 2 4 2 6 2" xfId="6171" xr:uid="{00000000-0005-0000-0000-00001B180000}"/>
    <cellStyle name="Currency 2 6 2 2 4 2 6 2 2" xfId="6172" xr:uid="{00000000-0005-0000-0000-00001C180000}"/>
    <cellStyle name="Currency 2 6 2 2 4 2 6 3" xfId="6173" xr:uid="{00000000-0005-0000-0000-00001D180000}"/>
    <cellStyle name="Currency 2 6 2 2 4 2 7" xfId="6174" xr:uid="{00000000-0005-0000-0000-00001E180000}"/>
    <cellStyle name="Currency 2 6 2 2 4 2 7 2" xfId="6175" xr:uid="{00000000-0005-0000-0000-00001F180000}"/>
    <cellStyle name="Currency 2 6 2 2 4 2 8" xfId="6176" xr:uid="{00000000-0005-0000-0000-000020180000}"/>
    <cellStyle name="Currency 2 6 2 2 4 2 8 2" xfId="6177" xr:uid="{00000000-0005-0000-0000-000021180000}"/>
    <cellStyle name="Currency 2 6 2 2 4 2 9" xfId="6178" xr:uid="{00000000-0005-0000-0000-000022180000}"/>
    <cellStyle name="Currency 2 6 2 2 4 3" xfId="6179" xr:uid="{00000000-0005-0000-0000-000023180000}"/>
    <cellStyle name="Currency 2 6 2 2 4 3 2" xfId="6180" xr:uid="{00000000-0005-0000-0000-000024180000}"/>
    <cellStyle name="Currency 2 6 2 2 4 3 2 2" xfId="6181" xr:uid="{00000000-0005-0000-0000-000025180000}"/>
    <cellStyle name="Currency 2 6 2 2 4 3 2 3" xfId="6182" xr:uid="{00000000-0005-0000-0000-000026180000}"/>
    <cellStyle name="Currency 2 6 2 2 4 3 3" xfId="6183" xr:uid="{00000000-0005-0000-0000-000027180000}"/>
    <cellStyle name="Currency 2 6 2 2 4 4" xfId="6184" xr:uid="{00000000-0005-0000-0000-000028180000}"/>
    <cellStyle name="Currency 2 6 2 2 4 4 2" xfId="6185" xr:uid="{00000000-0005-0000-0000-000029180000}"/>
    <cellStyle name="Currency 2 6 2 2 4 4 2 2" xfId="6186" xr:uid="{00000000-0005-0000-0000-00002A180000}"/>
    <cellStyle name="Currency 2 6 2 2 4 4 3" xfId="6187" xr:uid="{00000000-0005-0000-0000-00002B180000}"/>
    <cellStyle name="Currency 2 6 2 2 4 4 4" xfId="6188" xr:uid="{00000000-0005-0000-0000-00002C180000}"/>
    <cellStyle name="Currency 2 6 2 2 4 5" xfId="6189" xr:uid="{00000000-0005-0000-0000-00002D180000}"/>
    <cellStyle name="Currency 2 6 2 2 4 5 2" xfId="6190" xr:uid="{00000000-0005-0000-0000-00002E180000}"/>
    <cellStyle name="Currency 2 6 2 2 4 5 2 2" xfId="6191" xr:uid="{00000000-0005-0000-0000-00002F180000}"/>
    <cellStyle name="Currency 2 6 2 2 4 5 3" xfId="6192" xr:uid="{00000000-0005-0000-0000-000030180000}"/>
    <cellStyle name="Currency 2 6 2 2 4 6" xfId="6193" xr:uid="{00000000-0005-0000-0000-000031180000}"/>
    <cellStyle name="Currency 2 6 2 2 4 7" xfId="6194" xr:uid="{00000000-0005-0000-0000-000032180000}"/>
    <cellStyle name="Currency 2 6 2 2 5" xfId="6195" xr:uid="{00000000-0005-0000-0000-000033180000}"/>
    <cellStyle name="Currency 2 6 2 2 5 10" xfId="6196" xr:uid="{00000000-0005-0000-0000-000034180000}"/>
    <cellStyle name="Currency 2 6 2 2 5 2" xfId="6197" xr:uid="{00000000-0005-0000-0000-000035180000}"/>
    <cellStyle name="Currency 2 6 2 2 5 2 2" xfId="6198" xr:uid="{00000000-0005-0000-0000-000036180000}"/>
    <cellStyle name="Currency 2 6 2 2 5 2 3" xfId="6199" xr:uid="{00000000-0005-0000-0000-000037180000}"/>
    <cellStyle name="Currency 2 6 2 2 5 3" xfId="6200" xr:uid="{00000000-0005-0000-0000-000038180000}"/>
    <cellStyle name="Currency 2 6 2 2 5 3 2" xfId="6201" xr:uid="{00000000-0005-0000-0000-000039180000}"/>
    <cellStyle name="Currency 2 6 2 2 5 3 3" xfId="6202" xr:uid="{00000000-0005-0000-0000-00003A180000}"/>
    <cellStyle name="Currency 2 6 2 2 5 4" xfId="6203" xr:uid="{00000000-0005-0000-0000-00003B180000}"/>
    <cellStyle name="Currency 2 6 2 2 5 4 2" xfId="6204" xr:uid="{00000000-0005-0000-0000-00003C180000}"/>
    <cellStyle name="Currency 2 6 2 2 5 4 2 2" xfId="6205" xr:uid="{00000000-0005-0000-0000-00003D180000}"/>
    <cellStyle name="Currency 2 6 2 2 5 4 3" xfId="6206" xr:uid="{00000000-0005-0000-0000-00003E180000}"/>
    <cellStyle name="Currency 2 6 2 2 5 5" xfId="6207" xr:uid="{00000000-0005-0000-0000-00003F180000}"/>
    <cellStyle name="Currency 2 6 2 2 5 5 2" xfId="6208" xr:uid="{00000000-0005-0000-0000-000040180000}"/>
    <cellStyle name="Currency 2 6 2 2 5 5 2 2" xfId="6209" xr:uid="{00000000-0005-0000-0000-000041180000}"/>
    <cellStyle name="Currency 2 6 2 2 5 5 3" xfId="6210" xr:uid="{00000000-0005-0000-0000-000042180000}"/>
    <cellStyle name="Currency 2 6 2 2 5 6" xfId="6211" xr:uid="{00000000-0005-0000-0000-000043180000}"/>
    <cellStyle name="Currency 2 6 2 2 5 6 2" xfId="6212" xr:uid="{00000000-0005-0000-0000-000044180000}"/>
    <cellStyle name="Currency 2 6 2 2 5 6 2 2" xfId="6213" xr:uid="{00000000-0005-0000-0000-000045180000}"/>
    <cellStyle name="Currency 2 6 2 2 5 6 3" xfId="6214" xr:uid="{00000000-0005-0000-0000-000046180000}"/>
    <cellStyle name="Currency 2 6 2 2 5 7" xfId="6215" xr:uid="{00000000-0005-0000-0000-000047180000}"/>
    <cellStyle name="Currency 2 6 2 2 5 7 2" xfId="6216" xr:uid="{00000000-0005-0000-0000-000048180000}"/>
    <cellStyle name="Currency 2 6 2 2 5 8" xfId="6217" xr:uid="{00000000-0005-0000-0000-000049180000}"/>
    <cellStyle name="Currency 2 6 2 2 5 8 2" xfId="6218" xr:uid="{00000000-0005-0000-0000-00004A180000}"/>
    <cellStyle name="Currency 2 6 2 2 5 9" xfId="6219" xr:uid="{00000000-0005-0000-0000-00004B180000}"/>
    <cellStyle name="Currency 2 6 2 2 6" xfId="6220" xr:uid="{00000000-0005-0000-0000-00004C180000}"/>
    <cellStyle name="Currency 2 6 2 2 6 10" xfId="6221" xr:uid="{00000000-0005-0000-0000-00004D180000}"/>
    <cellStyle name="Currency 2 6 2 2 6 11" xfId="6222" xr:uid="{00000000-0005-0000-0000-00004E180000}"/>
    <cellStyle name="Currency 2 6 2 2 6 12" xfId="6223" xr:uid="{00000000-0005-0000-0000-00004F180000}"/>
    <cellStyle name="Currency 2 6 2 2 6 2" xfId="6224" xr:uid="{00000000-0005-0000-0000-000050180000}"/>
    <cellStyle name="Currency 2 6 2 2 6 2 2" xfId="6225" xr:uid="{00000000-0005-0000-0000-000051180000}"/>
    <cellStyle name="Currency 2 6 2 2 6 2 3" xfId="6226" xr:uid="{00000000-0005-0000-0000-000052180000}"/>
    <cellStyle name="Currency 2 6 2 2 6 3" xfId="6227" xr:uid="{00000000-0005-0000-0000-000053180000}"/>
    <cellStyle name="Currency 2 6 2 2 6 3 2" xfId="6228" xr:uid="{00000000-0005-0000-0000-000054180000}"/>
    <cellStyle name="Currency 2 6 2 2 6 3 3" xfId="6229" xr:uid="{00000000-0005-0000-0000-000055180000}"/>
    <cellStyle name="Currency 2 6 2 2 6 4" xfId="6230" xr:uid="{00000000-0005-0000-0000-000056180000}"/>
    <cellStyle name="Currency 2 6 2 2 6 5" xfId="6231" xr:uid="{00000000-0005-0000-0000-000057180000}"/>
    <cellStyle name="Currency 2 6 2 2 6 5 2" xfId="6232" xr:uid="{00000000-0005-0000-0000-000058180000}"/>
    <cellStyle name="Currency 2 6 2 2 6 5 2 2" xfId="6233" xr:uid="{00000000-0005-0000-0000-000059180000}"/>
    <cellStyle name="Currency 2 6 2 2 6 5 3" xfId="6234" xr:uid="{00000000-0005-0000-0000-00005A180000}"/>
    <cellStyle name="Currency 2 6 2 2 6 6" xfId="6235" xr:uid="{00000000-0005-0000-0000-00005B180000}"/>
    <cellStyle name="Currency 2 6 2 2 6 6 2" xfId="6236" xr:uid="{00000000-0005-0000-0000-00005C180000}"/>
    <cellStyle name="Currency 2 6 2 2 6 6 2 2" xfId="6237" xr:uid="{00000000-0005-0000-0000-00005D180000}"/>
    <cellStyle name="Currency 2 6 2 2 6 6 3" xfId="6238" xr:uid="{00000000-0005-0000-0000-00005E180000}"/>
    <cellStyle name="Currency 2 6 2 2 6 7" xfId="6239" xr:uid="{00000000-0005-0000-0000-00005F180000}"/>
    <cellStyle name="Currency 2 6 2 2 6 7 2" xfId="6240" xr:uid="{00000000-0005-0000-0000-000060180000}"/>
    <cellStyle name="Currency 2 6 2 2 6 7 2 2" xfId="6241" xr:uid="{00000000-0005-0000-0000-000061180000}"/>
    <cellStyle name="Currency 2 6 2 2 6 7 3" xfId="6242" xr:uid="{00000000-0005-0000-0000-000062180000}"/>
    <cellStyle name="Currency 2 6 2 2 6 8" xfId="6243" xr:uid="{00000000-0005-0000-0000-000063180000}"/>
    <cellStyle name="Currency 2 6 2 2 6 8 2" xfId="6244" xr:uid="{00000000-0005-0000-0000-000064180000}"/>
    <cellStyle name="Currency 2 6 2 2 6 9" xfId="6245" xr:uid="{00000000-0005-0000-0000-000065180000}"/>
    <cellStyle name="Currency 2 6 2 2 6 9 2" xfId="6246" xr:uid="{00000000-0005-0000-0000-000066180000}"/>
    <cellStyle name="Currency 2 6 2 2 7" xfId="6247" xr:uid="{00000000-0005-0000-0000-000067180000}"/>
    <cellStyle name="Currency 2 6 2 2 7 2" xfId="6248" xr:uid="{00000000-0005-0000-0000-000068180000}"/>
    <cellStyle name="Currency 2 6 2 2 7 3" xfId="6249" xr:uid="{00000000-0005-0000-0000-000069180000}"/>
    <cellStyle name="Currency 2 6 2 2 8" xfId="6250" xr:uid="{00000000-0005-0000-0000-00006A180000}"/>
    <cellStyle name="Currency 2 6 2 2 8 2" xfId="6251" xr:uid="{00000000-0005-0000-0000-00006B180000}"/>
    <cellStyle name="Currency 2 6 2 2 8 2 2" xfId="6252" xr:uid="{00000000-0005-0000-0000-00006C180000}"/>
    <cellStyle name="Currency 2 6 2 2 8 3" xfId="6253" xr:uid="{00000000-0005-0000-0000-00006D180000}"/>
    <cellStyle name="Currency 2 6 2 2 8 4" xfId="6254" xr:uid="{00000000-0005-0000-0000-00006E180000}"/>
    <cellStyle name="Currency 2 6 2 2 9" xfId="6255" xr:uid="{00000000-0005-0000-0000-00006F180000}"/>
    <cellStyle name="Currency 2 6 2 2 9 2" xfId="6256" xr:uid="{00000000-0005-0000-0000-000070180000}"/>
    <cellStyle name="Currency 2 6 2 2 9 2 2" xfId="6257" xr:uid="{00000000-0005-0000-0000-000071180000}"/>
    <cellStyle name="Currency 2 6 2 2 9 3" xfId="6258" xr:uid="{00000000-0005-0000-0000-000072180000}"/>
    <cellStyle name="Currency 2 6 2 3" xfId="6259" xr:uid="{00000000-0005-0000-0000-000073180000}"/>
    <cellStyle name="Currency 2 6 2 3 10" xfId="6260" xr:uid="{00000000-0005-0000-0000-000074180000}"/>
    <cellStyle name="Currency 2 6 2 3 10 2" xfId="6261" xr:uid="{00000000-0005-0000-0000-000075180000}"/>
    <cellStyle name="Currency 2 6 2 3 10 2 2" xfId="6262" xr:uid="{00000000-0005-0000-0000-000076180000}"/>
    <cellStyle name="Currency 2 6 2 3 10 3" xfId="6263" xr:uid="{00000000-0005-0000-0000-000077180000}"/>
    <cellStyle name="Currency 2 6 2 3 11" xfId="6264" xr:uid="{00000000-0005-0000-0000-000078180000}"/>
    <cellStyle name="Currency 2 6 2 3 11 2" xfId="6265" xr:uid="{00000000-0005-0000-0000-000079180000}"/>
    <cellStyle name="Currency 2 6 2 3 12" xfId="6266" xr:uid="{00000000-0005-0000-0000-00007A180000}"/>
    <cellStyle name="Currency 2 6 2 3 12 2" xfId="6267" xr:uid="{00000000-0005-0000-0000-00007B180000}"/>
    <cellStyle name="Currency 2 6 2 3 13" xfId="6268" xr:uid="{00000000-0005-0000-0000-00007C180000}"/>
    <cellStyle name="Currency 2 6 2 3 14" xfId="6269" xr:uid="{00000000-0005-0000-0000-00007D180000}"/>
    <cellStyle name="Currency 2 6 2 3 15" xfId="6270" xr:uid="{00000000-0005-0000-0000-00007E180000}"/>
    <cellStyle name="Currency 2 6 2 3 16" xfId="6271" xr:uid="{00000000-0005-0000-0000-00007F180000}"/>
    <cellStyle name="Currency 2 6 2 3 2" xfId="6272" xr:uid="{00000000-0005-0000-0000-000080180000}"/>
    <cellStyle name="Currency 2 6 2 3 2 2" xfId="6273" xr:uid="{00000000-0005-0000-0000-000081180000}"/>
    <cellStyle name="Currency 2 6 2 3 2 2 10" xfId="6274" xr:uid="{00000000-0005-0000-0000-000082180000}"/>
    <cellStyle name="Currency 2 6 2 3 2 2 2" xfId="6275" xr:uid="{00000000-0005-0000-0000-000083180000}"/>
    <cellStyle name="Currency 2 6 2 3 2 2 2 2" xfId="6276" xr:uid="{00000000-0005-0000-0000-000084180000}"/>
    <cellStyle name="Currency 2 6 2 3 2 2 2 3" xfId="6277" xr:uid="{00000000-0005-0000-0000-000085180000}"/>
    <cellStyle name="Currency 2 6 2 3 2 2 3" xfId="6278" xr:uid="{00000000-0005-0000-0000-000086180000}"/>
    <cellStyle name="Currency 2 6 2 3 2 2 3 2" xfId="6279" xr:uid="{00000000-0005-0000-0000-000087180000}"/>
    <cellStyle name="Currency 2 6 2 3 2 2 3 3" xfId="6280" xr:uid="{00000000-0005-0000-0000-000088180000}"/>
    <cellStyle name="Currency 2 6 2 3 2 2 4" xfId="6281" xr:uid="{00000000-0005-0000-0000-000089180000}"/>
    <cellStyle name="Currency 2 6 2 3 2 2 4 2" xfId="6282" xr:uid="{00000000-0005-0000-0000-00008A180000}"/>
    <cellStyle name="Currency 2 6 2 3 2 2 4 2 2" xfId="6283" xr:uid="{00000000-0005-0000-0000-00008B180000}"/>
    <cellStyle name="Currency 2 6 2 3 2 2 4 3" xfId="6284" xr:uid="{00000000-0005-0000-0000-00008C180000}"/>
    <cellStyle name="Currency 2 6 2 3 2 2 5" xfId="6285" xr:uid="{00000000-0005-0000-0000-00008D180000}"/>
    <cellStyle name="Currency 2 6 2 3 2 2 5 2" xfId="6286" xr:uid="{00000000-0005-0000-0000-00008E180000}"/>
    <cellStyle name="Currency 2 6 2 3 2 2 5 2 2" xfId="6287" xr:uid="{00000000-0005-0000-0000-00008F180000}"/>
    <cellStyle name="Currency 2 6 2 3 2 2 5 3" xfId="6288" xr:uid="{00000000-0005-0000-0000-000090180000}"/>
    <cellStyle name="Currency 2 6 2 3 2 2 6" xfId="6289" xr:uid="{00000000-0005-0000-0000-000091180000}"/>
    <cellStyle name="Currency 2 6 2 3 2 2 6 2" xfId="6290" xr:uid="{00000000-0005-0000-0000-000092180000}"/>
    <cellStyle name="Currency 2 6 2 3 2 2 6 2 2" xfId="6291" xr:uid="{00000000-0005-0000-0000-000093180000}"/>
    <cellStyle name="Currency 2 6 2 3 2 2 6 3" xfId="6292" xr:uid="{00000000-0005-0000-0000-000094180000}"/>
    <cellStyle name="Currency 2 6 2 3 2 2 7" xfId="6293" xr:uid="{00000000-0005-0000-0000-000095180000}"/>
    <cellStyle name="Currency 2 6 2 3 2 2 7 2" xfId="6294" xr:uid="{00000000-0005-0000-0000-000096180000}"/>
    <cellStyle name="Currency 2 6 2 3 2 2 8" xfId="6295" xr:uid="{00000000-0005-0000-0000-000097180000}"/>
    <cellStyle name="Currency 2 6 2 3 2 2 8 2" xfId="6296" xr:uid="{00000000-0005-0000-0000-000098180000}"/>
    <cellStyle name="Currency 2 6 2 3 2 2 9" xfId="6297" xr:uid="{00000000-0005-0000-0000-000099180000}"/>
    <cellStyle name="Currency 2 6 2 3 2 3" xfId="6298" xr:uid="{00000000-0005-0000-0000-00009A180000}"/>
    <cellStyle name="Currency 2 6 2 3 2 3 10" xfId="6299" xr:uid="{00000000-0005-0000-0000-00009B180000}"/>
    <cellStyle name="Currency 2 6 2 3 2 3 2" xfId="6300" xr:uid="{00000000-0005-0000-0000-00009C180000}"/>
    <cellStyle name="Currency 2 6 2 3 2 3 2 2" xfId="6301" xr:uid="{00000000-0005-0000-0000-00009D180000}"/>
    <cellStyle name="Currency 2 6 2 3 2 3 2 3" xfId="6302" xr:uid="{00000000-0005-0000-0000-00009E180000}"/>
    <cellStyle name="Currency 2 6 2 3 2 3 3" xfId="6303" xr:uid="{00000000-0005-0000-0000-00009F180000}"/>
    <cellStyle name="Currency 2 6 2 3 2 3 3 2" xfId="6304" xr:uid="{00000000-0005-0000-0000-0000A0180000}"/>
    <cellStyle name="Currency 2 6 2 3 2 3 3 3" xfId="6305" xr:uid="{00000000-0005-0000-0000-0000A1180000}"/>
    <cellStyle name="Currency 2 6 2 3 2 3 4" xfId="6306" xr:uid="{00000000-0005-0000-0000-0000A2180000}"/>
    <cellStyle name="Currency 2 6 2 3 2 3 4 2" xfId="6307" xr:uid="{00000000-0005-0000-0000-0000A3180000}"/>
    <cellStyle name="Currency 2 6 2 3 2 3 4 2 2" xfId="6308" xr:uid="{00000000-0005-0000-0000-0000A4180000}"/>
    <cellStyle name="Currency 2 6 2 3 2 3 4 3" xfId="6309" xr:uid="{00000000-0005-0000-0000-0000A5180000}"/>
    <cellStyle name="Currency 2 6 2 3 2 3 5" xfId="6310" xr:uid="{00000000-0005-0000-0000-0000A6180000}"/>
    <cellStyle name="Currency 2 6 2 3 2 3 5 2" xfId="6311" xr:uid="{00000000-0005-0000-0000-0000A7180000}"/>
    <cellStyle name="Currency 2 6 2 3 2 3 5 2 2" xfId="6312" xr:uid="{00000000-0005-0000-0000-0000A8180000}"/>
    <cellStyle name="Currency 2 6 2 3 2 3 5 3" xfId="6313" xr:uid="{00000000-0005-0000-0000-0000A9180000}"/>
    <cellStyle name="Currency 2 6 2 3 2 3 6" xfId="6314" xr:uid="{00000000-0005-0000-0000-0000AA180000}"/>
    <cellStyle name="Currency 2 6 2 3 2 3 6 2" xfId="6315" xr:uid="{00000000-0005-0000-0000-0000AB180000}"/>
    <cellStyle name="Currency 2 6 2 3 2 3 6 2 2" xfId="6316" xr:uid="{00000000-0005-0000-0000-0000AC180000}"/>
    <cellStyle name="Currency 2 6 2 3 2 3 6 3" xfId="6317" xr:uid="{00000000-0005-0000-0000-0000AD180000}"/>
    <cellStyle name="Currency 2 6 2 3 2 3 7" xfId="6318" xr:uid="{00000000-0005-0000-0000-0000AE180000}"/>
    <cellStyle name="Currency 2 6 2 3 2 3 7 2" xfId="6319" xr:uid="{00000000-0005-0000-0000-0000AF180000}"/>
    <cellStyle name="Currency 2 6 2 3 2 3 8" xfId="6320" xr:uid="{00000000-0005-0000-0000-0000B0180000}"/>
    <cellStyle name="Currency 2 6 2 3 2 3 8 2" xfId="6321" xr:uid="{00000000-0005-0000-0000-0000B1180000}"/>
    <cellStyle name="Currency 2 6 2 3 2 3 9" xfId="6322" xr:uid="{00000000-0005-0000-0000-0000B2180000}"/>
    <cellStyle name="Currency 2 6 2 3 2 4" xfId="6323" xr:uid="{00000000-0005-0000-0000-0000B3180000}"/>
    <cellStyle name="Currency 2 6 2 3 2 4 10" xfId="6324" xr:uid="{00000000-0005-0000-0000-0000B4180000}"/>
    <cellStyle name="Currency 2 6 2 3 2 4 2" xfId="6325" xr:uid="{00000000-0005-0000-0000-0000B5180000}"/>
    <cellStyle name="Currency 2 6 2 3 2 4 3" xfId="6326" xr:uid="{00000000-0005-0000-0000-0000B6180000}"/>
    <cellStyle name="Currency 2 6 2 3 2 4 3 2" xfId="6327" xr:uid="{00000000-0005-0000-0000-0000B7180000}"/>
    <cellStyle name="Currency 2 6 2 3 2 4 3 2 2" xfId="6328" xr:uid="{00000000-0005-0000-0000-0000B8180000}"/>
    <cellStyle name="Currency 2 6 2 3 2 4 3 3" xfId="6329" xr:uid="{00000000-0005-0000-0000-0000B9180000}"/>
    <cellStyle name="Currency 2 6 2 3 2 4 4" xfId="6330" xr:uid="{00000000-0005-0000-0000-0000BA180000}"/>
    <cellStyle name="Currency 2 6 2 3 2 4 4 2" xfId="6331" xr:uid="{00000000-0005-0000-0000-0000BB180000}"/>
    <cellStyle name="Currency 2 6 2 3 2 4 4 2 2" xfId="6332" xr:uid="{00000000-0005-0000-0000-0000BC180000}"/>
    <cellStyle name="Currency 2 6 2 3 2 4 4 3" xfId="6333" xr:uid="{00000000-0005-0000-0000-0000BD180000}"/>
    <cellStyle name="Currency 2 6 2 3 2 4 5" xfId="6334" xr:uid="{00000000-0005-0000-0000-0000BE180000}"/>
    <cellStyle name="Currency 2 6 2 3 2 4 5 2" xfId="6335" xr:uid="{00000000-0005-0000-0000-0000BF180000}"/>
    <cellStyle name="Currency 2 6 2 3 2 4 5 2 2" xfId="6336" xr:uid="{00000000-0005-0000-0000-0000C0180000}"/>
    <cellStyle name="Currency 2 6 2 3 2 4 5 3" xfId="6337" xr:uid="{00000000-0005-0000-0000-0000C1180000}"/>
    <cellStyle name="Currency 2 6 2 3 2 4 6" xfId="6338" xr:uid="{00000000-0005-0000-0000-0000C2180000}"/>
    <cellStyle name="Currency 2 6 2 3 2 4 6 2" xfId="6339" xr:uid="{00000000-0005-0000-0000-0000C3180000}"/>
    <cellStyle name="Currency 2 6 2 3 2 4 7" xfId="6340" xr:uid="{00000000-0005-0000-0000-0000C4180000}"/>
    <cellStyle name="Currency 2 6 2 3 2 4 7 2" xfId="6341" xr:uid="{00000000-0005-0000-0000-0000C5180000}"/>
    <cellStyle name="Currency 2 6 2 3 2 4 8" xfId="6342" xr:uid="{00000000-0005-0000-0000-0000C6180000}"/>
    <cellStyle name="Currency 2 6 2 3 2 4 9" xfId="6343" xr:uid="{00000000-0005-0000-0000-0000C7180000}"/>
    <cellStyle name="Currency 2 6 2 3 2 5" xfId="6344" xr:uid="{00000000-0005-0000-0000-0000C8180000}"/>
    <cellStyle name="Currency 2 6 2 3 2 5 2" xfId="6345" xr:uid="{00000000-0005-0000-0000-0000C9180000}"/>
    <cellStyle name="Currency 2 6 2 3 2 5 3" xfId="6346" xr:uid="{00000000-0005-0000-0000-0000CA180000}"/>
    <cellStyle name="Currency 2 6 2 3 2 5 4" xfId="6347" xr:uid="{00000000-0005-0000-0000-0000CB180000}"/>
    <cellStyle name="Currency 2 6 2 3 2 6" xfId="6348" xr:uid="{00000000-0005-0000-0000-0000CC180000}"/>
    <cellStyle name="Currency 2 6 2 3 2 6 2" xfId="6349" xr:uid="{00000000-0005-0000-0000-0000CD180000}"/>
    <cellStyle name="Currency 2 6 2 3 2 6 2 2" xfId="6350" xr:uid="{00000000-0005-0000-0000-0000CE180000}"/>
    <cellStyle name="Currency 2 6 2 3 2 6 2 2 2" xfId="6351" xr:uid="{00000000-0005-0000-0000-0000CF180000}"/>
    <cellStyle name="Currency 2 6 2 3 2 6 2 3" xfId="6352" xr:uid="{00000000-0005-0000-0000-0000D0180000}"/>
    <cellStyle name="Currency 2 6 2 3 2 6 3" xfId="6353" xr:uid="{00000000-0005-0000-0000-0000D1180000}"/>
    <cellStyle name="Currency 2 6 2 3 2 6 3 2" xfId="6354" xr:uid="{00000000-0005-0000-0000-0000D2180000}"/>
    <cellStyle name="Currency 2 6 2 3 2 6 3 2 2" xfId="6355" xr:uid="{00000000-0005-0000-0000-0000D3180000}"/>
    <cellStyle name="Currency 2 6 2 3 2 6 3 3" xfId="6356" xr:uid="{00000000-0005-0000-0000-0000D4180000}"/>
    <cellStyle name="Currency 2 6 2 3 2 6 4" xfId="6357" xr:uid="{00000000-0005-0000-0000-0000D5180000}"/>
    <cellStyle name="Currency 2 6 2 3 2 6 4 2" xfId="6358" xr:uid="{00000000-0005-0000-0000-0000D6180000}"/>
    <cellStyle name="Currency 2 6 2 3 2 6 4 2 2" xfId="6359" xr:uid="{00000000-0005-0000-0000-0000D7180000}"/>
    <cellStyle name="Currency 2 6 2 3 2 6 4 3" xfId="6360" xr:uid="{00000000-0005-0000-0000-0000D8180000}"/>
    <cellStyle name="Currency 2 6 2 3 2 6 5" xfId="6361" xr:uid="{00000000-0005-0000-0000-0000D9180000}"/>
    <cellStyle name="Currency 2 6 2 3 2 6 5 2" xfId="6362" xr:uid="{00000000-0005-0000-0000-0000DA180000}"/>
    <cellStyle name="Currency 2 6 2 3 2 6 6" xfId="6363" xr:uid="{00000000-0005-0000-0000-0000DB180000}"/>
    <cellStyle name="Currency 2 6 2 3 2 6 6 2" xfId="6364" xr:uid="{00000000-0005-0000-0000-0000DC180000}"/>
    <cellStyle name="Currency 2 6 2 3 2 6 7" xfId="6365" xr:uid="{00000000-0005-0000-0000-0000DD180000}"/>
    <cellStyle name="Currency 2 6 2 3 2 7" xfId="6366" xr:uid="{00000000-0005-0000-0000-0000DE180000}"/>
    <cellStyle name="Currency 2 6 2 3 2 7 2" xfId="6367" xr:uid="{00000000-0005-0000-0000-0000DF180000}"/>
    <cellStyle name="Currency 2 6 2 3 2 7 2 2" xfId="6368" xr:uid="{00000000-0005-0000-0000-0000E0180000}"/>
    <cellStyle name="Currency 2 6 2 3 2 7 3" xfId="6369" xr:uid="{00000000-0005-0000-0000-0000E1180000}"/>
    <cellStyle name="Currency 2 6 2 3 2 8" xfId="6370" xr:uid="{00000000-0005-0000-0000-0000E2180000}"/>
    <cellStyle name="Currency 2 6 2 3 2 8 2" xfId="6371" xr:uid="{00000000-0005-0000-0000-0000E3180000}"/>
    <cellStyle name="Currency 2 6 2 3 2 8 2 2" xfId="6372" xr:uid="{00000000-0005-0000-0000-0000E4180000}"/>
    <cellStyle name="Currency 2 6 2 3 2 8 3" xfId="6373" xr:uid="{00000000-0005-0000-0000-0000E5180000}"/>
    <cellStyle name="Currency 2 6 2 3 2 9" xfId="6374" xr:uid="{00000000-0005-0000-0000-0000E6180000}"/>
    <cellStyle name="Currency 2 6 2 3 3" xfId="6375" xr:uid="{00000000-0005-0000-0000-0000E7180000}"/>
    <cellStyle name="Currency 2 6 2 3 3 10" xfId="6376" xr:uid="{00000000-0005-0000-0000-0000E8180000}"/>
    <cellStyle name="Currency 2 6 2 3 3 11" xfId="6377" xr:uid="{00000000-0005-0000-0000-0000E9180000}"/>
    <cellStyle name="Currency 2 6 2 3 3 12" xfId="6378" xr:uid="{00000000-0005-0000-0000-0000EA180000}"/>
    <cellStyle name="Currency 2 6 2 3 3 13" xfId="6379" xr:uid="{00000000-0005-0000-0000-0000EB180000}"/>
    <cellStyle name="Currency 2 6 2 3 3 2" xfId="6380" xr:uid="{00000000-0005-0000-0000-0000EC180000}"/>
    <cellStyle name="Currency 2 6 2 3 3 2 10" xfId="6381" xr:uid="{00000000-0005-0000-0000-0000ED180000}"/>
    <cellStyle name="Currency 2 6 2 3 3 2 2" xfId="6382" xr:uid="{00000000-0005-0000-0000-0000EE180000}"/>
    <cellStyle name="Currency 2 6 2 3 3 2 2 2" xfId="6383" xr:uid="{00000000-0005-0000-0000-0000EF180000}"/>
    <cellStyle name="Currency 2 6 2 3 3 2 2 3" xfId="6384" xr:uid="{00000000-0005-0000-0000-0000F0180000}"/>
    <cellStyle name="Currency 2 6 2 3 3 2 3" xfId="6385" xr:uid="{00000000-0005-0000-0000-0000F1180000}"/>
    <cellStyle name="Currency 2 6 2 3 3 2 3 2" xfId="6386" xr:uid="{00000000-0005-0000-0000-0000F2180000}"/>
    <cellStyle name="Currency 2 6 2 3 3 2 3 3" xfId="6387" xr:uid="{00000000-0005-0000-0000-0000F3180000}"/>
    <cellStyle name="Currency 2 6 2 3 3 2 3 4" xfId="6388" xr:uid="{00000000-0005-0000-0000-0000F4180000}"/>
    <cellStyle name="Currency 2 6 2 3 3 2 4" xfId="6389" xr:uid="{00000000-0005-0000-0000-0000F5180000}"/>
    <cellStyle name="Currency 2 6 2 3 3 2 4 2" xfId="6390" xr:uid="{00000000-0005-0000-0000-0000F6180000}"/>
    <cellStyle name="Currency 2 6 2 3 3 2 4 2 2" xfId="6391" xr:uid="{00000000-0005-0000-0000-0000F7180000}"/>
    <cellStyle name="Currency 2 6 2 3 3 2 4 3" xfId="6392" xr:uid="{00000000-0005-0000-0000-0000F8180000}"/>
    <cellStyle name="Currency 2 6 2 3 3 2 5" xfId="6393" xr:uid="{00000000-0005-0000-0000-0000F9180000}"/>
    <cellStyle name="Currency 2 6 2 3 3 2 5 2" xfId="6394" xr:uid="{00000000-0005-0000-0000-0000FA180000}"/>
    <cellStyle name="Currency 2 6 2 3 3 2 5 2 2" xfId="6395" xr:uid="{00000000-0005-0000-0000-0000FB180000}"/>
    <cellStyle name="Currency 2 6 2 3 3 2 5 3" xfId="6396" xr:uid="{00000000-0005-0000-0000-0000FC180000}"/>
    <cellStyle name="Currency 2 6 2 3 3 2 6" xfId="6397" xr:uid="{00000000-0005-0000-0000-0000FD180000}"/>
    <cellStyle name="Currency 2 6 2 3 3 2 6 2" xfId="6398" xr:uid="{00000000-0005-0000-0000-0000FE180000}"/>
    <cellStyle name="Currency 2 6 2 3 3 2 6 2 2" xfId="6399" xr:uid="{00000000-0005-0000-0000-0000FF180000}"/>
    <cellStyle name="Currency 2 6 2 3 3 2 6 3" xfId="6400" xr:uid="{00000000-0005-0000-0000-000000190000}"/>
    <cellStyle name="Currency 2 6 2 3 3 2 7" xfId="6401" xr:uid="{00000000-0005-0000-0000-000001190000}"/>
    <cellStyle name="Currency 2 6 2 3 3 2 7 2" xfId="6402" xr:uid="{00000000-0005-0000-0000-000002190000}"/>
    <cellStyle name="Currency 2 6 2 3 3 2 8" xfId="6403" xr:uid="{00000000-0005-0000-0000-000003190000}"/>
    <cellStyle name="Currency 2 6 2 3 3 2 8 2" xfId="6404" xr:uid="{00000000-0005-0000-0000-000004190000}"/>
    <cellStyle name="Currency 2 6 2 3 3 2 9" xfId="6405" xr:uid="{00000000-0005-0000-0000-000005190000}"/>
    <cellStyle name="Currency 2 6 2 3 3 3" xfId="6406" xr:uid="{00000000-0005-0000-0000-000006190000}"/>
    <cellStyle name="Currency 2 6 2 3 3 3 2" xfId="6407" xr:uid="{00000000-0005-0000-0000-000007190000}"/>
    <cellStyle name="Currency 2 6 2 3 3 3 2 2" xfId="6408" xr:uid="{00000000-0005-0000-0000-000008190000}"/>
    <cellStyle name="Currency 2 6 2 3 3 3 2 3" xfId="6409" xr:uid="{00000000-0005-0000-0000-000009190000}"/>
    <cellStyle name="Currency 2 6 2 3 3 3 3" xfId="6410" xr:uid="{00000000-0005-0000-0000-00000A190000}"/>
    <cellStyle name="Currency 2 6 2 3 3 4" xfId="6411" xr:uid="{00000000-0005-0000-0000-00000B190000}"/>
    <cellStyle name="Currency 2 6 2 3 3 4 2" xfId="6412" xr:uid="{00000000-0005-0000-0000-00000C190000}"/>
    <cellStyle name="Currency 2 6 2 3 3 4 3" xfId="6413" xr:uid="{00000000-0005-0000-0000-00000D190000}"/>
    <cellStyle name="Currency 2 6 2 3 3 4 4" xfId="6414" xr:uid="{00000000-0005-0000-0000-00000E190000}"/>
    <cellStyle name="Currency 2 6 2 3 3 5" xfId="6415" xr:uid="{00000000-0005-0000-0000-00000F190000}"/>
    <cellStyle name="Currency 2 6 2 3 3 5 2" xfId="6416" xr:uid="{00000000-0005-0000-0000-000010190000}"/>
    <cellStyle name="Currency 2 6 2 3 3 5 2 2" xfId="6417" xr:uid="{00000000-0005-0000-0000-000011190000}"/>
    <cellStyle name="Currency 2 6 2 3 3 5 3" xfId="6418" xr:uid="{00000000-0005-0000-0000-000012190000}"/>
    <cellStyle name="Currency 2 6 2 3 3 6" xfId="6419" xr:uid="{00000000-0005-0000-0000-000013190000}"/>
    <cellStyle name="Currency 2 6 2 3 3 6 2" xfId="6420" xr:uid="{00000000-0005-0000-0000-000014190000}"/>
    <cellStyle name="Currency 2 6 2 3 3 6 2 2" xfId="6421" xr:uid="{00000000-0005-0000-0000-000015190000}"/>
    <cellStyle name="Currency 2 6 2 3 3 6 3" xfId="6422" xr:uid="{00000000-0005-0000-0000-000016190000}"/>
    <cellStyle name="Currency 2 6 2 3 3 7" xfId="6423" xr:uid="{00000000-0005-0000-0000-000017190000}"/>
    <cellStyle name="Currency 2 6 2 3 3 7 2" xfId="6424" xr:uid="{00000000-0005-0000-0000-000018190000}"/>
    <cellStyle name="Currency 2 6 2 3 3 7 2 2" xfId="6425" xr:uid="{00000000-0005-0000-0000-000019190000}"/>
    <cellStyle name="Currency 2 6 2 3 3 7 3" xfId="6426" xr:uid="{00000000-0005-0000-0000-00001A190000}"/>
    <cellStyle name="Currency 2 6 2 3 3 8" xfId="6427" xr:uid="{00000000-0005-0000-0000-00001B190000}"/>
    <cellStyle name="Currency 2 6 2 3 3 8 2" xfId="6428" xr:uid="{00000000-0005-0000-0000-00001C190000}"/>
    <cellStyle name="Currency 2 6 2 3 3 9" xfId="6429" xr:uid="{00000000-0005-0000-0000-00001D190000}"/>
    <cellStyle name="Currency 2 6 2 3 3 9 2" xfId="6430" xr:uid="{00000000-0005-0000-0000-00001E190000}"/>
    <cellStyle name="Currency 2 6 2 3 4" xfId="6431" xr:uid="{00000000-0005-0000-0000-00001F190000}"/>
    <cellStyle name="Currency 2 6 2 3 4 2" xfId="6432" xr:uid="{00000000-0005-0000-0000-000020190000}"/>
    <cellStyle name="Currency 2 6 2 3 4 2 10" xfId="6433" xr:uid="{00000000-0005-0000-0000-000021190000}"/>
    <cellStyle name="Currency 2 6 2 3 4 2 11" xfId="6434" xr:uid="{00000000-0005-0000-0000-000022190000}"/>
    <cellStyle name="Currency 2 6 2 3 4 2 2" xfId="6435" xr:uid="{00000000-0005-0000-0000-000023190000}"/>
    <cellStyle name="Currency 2 6 2 3 4 2 2 2" xfId="6436" xr:uid="{00000000-0005-0000-0000-000024190000}"/>
    <cellStyle name="Currency 2 6 2 3 4 2 2 3" xfId="6437" xr:uid="{00000000-0005-0000-0000-000025190000}"/>
    <cellStyle name="Currency 2 6 2 3 4 2 3" xfId="6438" xr:uid="{00000000-0005-0000-0000-000026190000}"/>
    <cellStyle name="Currency 2 6 2 3 4 2 3 2" xfId="6439" xr:uid="{00000000-0005-0000-0000-000027190000}"/>
    <cellStyle name="Currency 2 6 2 3 4 2 3 3" xfId="6440" xr:uid="{00000000-0005-0000-0000-000028190000}"/>
    <cellStyle name="Currency 2 6 2 3 4 2 4" xfId="6441" xr:uid="{00000000-0005-0000-0000-000029190000}"/>
    <cellStyle name="Currency 2 6 2 3 4 2 4 2" xfId="6442" xr:uid="{00000000-0005-0000-0000-00002A190000}"/>
    <cellStyle name="Currency 2 6 2 3 4 2 4 2 2" xfId="6443" xr:uid="{00000000-0005-0000-0000-00002B190000}"/>
    <cellStyle name="Currency 2 6 2 3 4 2 4 3" xfId="6444" xr:uid="{00000000-0005-0000-0000-00002C190000}"/>
    <cellStyle name="Currency 2 6 2 3 4 2 5" xfId="6445" xr:uid="{00000000-0005-0000-0000-00002D190000}"/>
    <cellStyle name="Currency 2 6 2 3 4 2 5 2" xfId="6446" xr:uid="{00000000-0005-0000-0000-00002E190000}"/>
    <cellStyle name="Currency 2 6 2 3 4 2 5 2 2" xfId="6447" xr:uid="{00000000-0005-0000-0000-00002F190000}"/>
    <cellStyle name="Currency 2 6 2 3 4 2 5 3" xfId="6448" xr:uid="{00000000-0005-0000-0000-000030190000}"/>
    <cellStyle name="Currency 2 6 2 3 4 2 6" xfId="6449" xr:uid="{00000000-0005-0000-0000-000031190000}"/>
    <cellStyle name="Currency 2 6 2 3 4 2 6 2" xfId="6450" xr:uid="{00000000-0005-0000-0000-000032190000}"/>
    <cellStyle name="Currency 2 6 2 3 4 2 6 2 2" xfId="6451" xr:uid="{00000000-0005-0000-0000-000033190000}"/>
    <cellStyle name="Currency 2 6 2 3 4 2 6 3" xfId="6452" xr:uid="{00000000-0005-0000-0000-000034190000}"/>
    <cellStyle name="Currency 2 6 2 3 4 2 7" xfId="6453" xr:uid="{00000000-0005-0000-0000-000035190000}"/>
    <cellStyle name="Currency 2 6 2 3 4 2 7 2" xfId="6454" xr:uid="{00000000-0005-0000-0000-000036190000}"/>
    <cellStyle name="Currency 2 6 2 3 4 2 8" xfId="6455" xr:uid="{00000000-0005-0000-0000-000037190000}"/>
    <cellStyle name="Currency 2 6 2 3 4 2 8 2" xfId="6456" xr:uid="{00000000-0005-0000-0000-000038190000}"/>
    <cellStyle name="Currency 2 6 2 3 4 2 9" xfId="6457" xr:uid="{00000000-0005-0000-0000-000039190000}"/>
    <cellStyle name="Currency 2 6 2 3 4 3" xfId="6458" xr:uid="{00000000-0005-0000-0000-00003A190000}"/>
    <cellStyle name="Currency 2 6 2 3 4 3 2" xfId="6459" xr:uid="{00000000-0005-0000-0000-00003B190000}"/>
    <cellStyle name="Currency 2 6 2 3 4 3 2 2" xfId="6460" xr:uid="{00000000-0005-0000-0000-00003C190000}"/>
    <cellStyle name="Currency 2 6 2 3 4 3 2 3" xfId="6461" xr:uid="{00000000-0005-0000-0000-00003D190000}"/>
    <cellStyle name="Currency 2 6 2 3 4 3 3" xfId="6462" xr:uid="{00000000-0005-0000-0000-00003E190000}"/>
    <cellStyle name="Currency 2 6 2 3 4 4" xfId="6463" xr:uid="{00000000-0005-0000-0000-00003F190000}"/>
    <cellStyle name="Currency 2 6 2 3 4 4 2" xfId="6464" xr:uid="{00000000-0005-0000-0000-000040190000}"/>
    <cellStyle name="Currency 2 6 2 3 4 4 2 2" xfId="6465" xr:uid="{00000000-0005-0000-0000-000041190000}"/>
    <cellStyle name="Currency 2 6 2 3 4 4 3" xfId="6466" xr:uid="{00000000-0005-0000-0000-000042190000}"/>
    <cellStyle name="Currency 2 6 2 3 4 4 4" xfId="6467" xr:uid="{00000000-0005-0000-0000-000043190000}"/>
    <cellStyle name="Currency 2 6 2 3 4 5" xfId="6468" xr:uid="{00000000-0005-0000-0000-000044190000}"/>
    <cellStyle name="Currency 2 6 2 3 4 5 2" xfId="6469" xr:uid="{00000000-0005-0000-0000-000045190000}"/>
    <cellStyle name="Currency 2 6 2 3 4 5 2 2" xfId="6470" xr:uid="{00000000-0005-0000-0000-000046190000}"/>
    <cellStyle name="Currency 2 6 2 3 4 5 3" xfId="6471" xr:uid="{00000000-0005-0000-0000-000047190000}"/>
    <cellStyle name="Currency 2 6 2 3 4 6" xfId="6472" xr:uid="{00000000-0005-0000-0000-000048190000}"/>
    <cellStyle name="Currency 2 6 2 3 4 7" xfId="6473" xr:uid="{00000000-0005-0000-0000-000049190000}"/>
    <cellStyle name="Currency 2 6 2 3 5" xfId="6474" xr:uid="{00000000-0005-0000-0000-00004A190000}"/>
    <cellStyle name="Currency 2 6 2 3 5 10" xfId="6475" xr:uid="{00000000-0005-0000-0000-00004B190000}"/>
    <cellStyle name="Currency 2 6 2 3 5 2" xfId="6476" xr:uid="{00000000-0005-0000-0000-00004C190000}"/>
    <cellStyle name="Currency 2 6 2 3 5 2 2" xfId="6477" xr:uid="{00000000-0005-0000-0000-00004D190000}"/>
    <cellStyle name="Currency 2 6 2 3 5 2 3" xfId="6478" xr:uid="{00000000-0005-0000-0000-00004E190000}"/>
    <cellStyle name="Currency 2 6 2 3 5 3" xfId="6479" xr:uid="{00000000-0005-0000-0000-00004F190000}"/>
    <cellStyle name="Currency 2 6 2 3 5 3 2" xfId="6480" xr:uid="{00000000-0005-0000-0000-000050190000}"/>
    <cellStyle name="Currency 2 6 2 3 5 3 3" xfId="6481" xr:uid="{00000000-0005-0000-0000-000051190000}"/>
    <cellStyle name="Currency 2 6 2 3 5 4" xfId="6482" xr:uid="{00000000-0005-0000-0000-000052190000}"/>
    <cellStyle name="Currency 2 6 2 3 5 4 2" xfId="6483" xr:uid="{00000000-0005-0000-0000-000053190000}"/>
    <cellStyle name="Currency 2 6 2 3 5 4 2 2" xfId="6484" xr:uid="{00000000-0005-0000-0000-000054190000}"/>
    <cellStyle name="Currency 2 6 2 3 5 4 3" xfId="6485" xr:uid="{00000000-0005-0000-0000-000055190000}"/>
    <cellStyle name="Currency 2 6 2 3 5 5" xfId="6486" xr:uid="{00000000-0005-0000-0000-000056190000}"/>
    <cellStyle name="Currency 2 6 2 3 5 5 2" xfId="6487" xr:uid="{00000000-0005-0000-0000-000057190000}"/>
    <cellStyle name="Currency 2 6 2 3 5 5 2 2" xfId="6488" xr:uid="{00000000-0005-0000-0000-000058190000}"/>
    <cellStyle name="Currency 2 6 2 3 5 5 3" xfId="6489" xr:uid="{00000000-0005-0000-0000-000059190000}"/>
    <cellStyle name="Currency 2 6 2 3 5 6" xfId="6490" xr:uid="{00000000-0005-0000-0000-00005A190000}"/>
    <cellStyle name="Currency 2 6 2 3 5 6 2" xfId="6491" xr:uid="{00000000-0005-0000-0000-00005B190000}"/>
    <cellStyle name="Currency 2 6 2 3 5 6 2 2" xfId="6492" xr:uid="{00000000-0005-0000-0000-00005C190000}"/>
    <cellStyle name="Currency 2 6 2 3 5 6 3" xfId="6493" xr:uid="{00000000-0005-0000-0000-00005D190000}"/>
    <cellStyle name="Currency 2 6 2 3 5 7" xfId="6494" xr:uid="{00000000-0005-0000-0000-00005E190000}"/>
    <cellStyle name="Currency 2 6 2 3 5 7 2" xfId="6495" xr:uid="{00000000-0005-0000-0000-00005F190000}"/>
    <cellStyle name="Currency 2 6 2 3 5 8" xfId="6496" xr:uid="{00000000-0005-0000-0000-000060190000}"/>
    <cellStyle name="Currency 2 6 2 3 5 8 2" xfId="6497" xr:uid="{00000000-0005-0000-0000-000061190000}"/>
    <cellStyle name="Currency 2 6 2 3 5 9" xfId="6498" xr:uid="{00000000-0005-0000-0000-000062190000}"/>
    <cellStyle name="Currency 2 6 2 3 6" xfId="6499" xr:uid="{00000000-0005-0000-0000-000063190000}"/>
    <cellStyle name="Currency 2 6 2 3 6 10" xfId="6500" xr:uid="{00000000-0005-0000-0000-000064190000}"/>
    <cellStyle name="Currency 2 6 2 3 6 11" xfId="6501" xr:uid="{00000000-0005-0000-0000-000065190000}"/>
    <cellStyle name="Currency 2 6 2 3 6 12" xfId="6502" xr:uid="{00000000-0005-0000-0000-000066190000}"/>
    <cellStyle name="Currency 2 6 2 3 6 2" xfId="6503" xr:uid="{00000000-0005-0000-0000-000067190000}"/>
    <cellStyle name="Currency 2 6 2 3 6 2 2" xfId="6504" xr:uid="{00000000-0005-0000-0000-000068190000}"/>
    <cellStyle name="Currency 2 6 2 3 6 2 3" xfId="6505" xr:uid="{00000000-0005-0000-0000-000069190000}"/>
    <cellStyle name="Currency 2 6 2 3 6 3" xfId="6506" xr:uid="{00000000-0005-0000-0000-00006A190000}"/>
    <cellStyle name="Currency 2 6 2 3 6 3 2" xfId="6507" xr:uid="{00000000-0005-0000-0000-00006B190000}"/>
    <cellStyle name="Currency 2 6 2 3 6 3 3" xfId="6508" xr:uid="{00000000-0005-0000-0000-00006C190000}"/>
    <cellStyle name="Currency 2 6 2 3 6 4" xfId="6509" xr:uid="{00000000-0005-0000-0000-00006D190000}"/>
    <cellStyle name="Currency 2 6 2 3 6 5" xfId="6510" xr:uid="{00000000-0005-0000-0000-00006E190000}"/>
    <cellStyle name="Currency 2 6 2 3 6 5 2" xfId="6511" xr:uid="{00000000-0005-0000-0000-00006F190000}"/>
    <cellStyle name="Currency 2 6 2 3 6 5 2 2" xfId="6512" xr:uid="{00000000-0005-0000-0000-000070190000}"/>
    <cellStyle name="Currency 2 6 2 3 6 5 3" xfId="6513" xr:uid="{00000000-0005-0000-0000-000071190000}"/>
    <cellStyle name="Currency 2 6 2 3 6 6" xfId="6514" xr:uid="{00000000-0005-0000-0000-000072190000}"/>
    <cellStyle name="Currency 2 6 2 3 6 6 2" xfId="6515" xr:uid="{00000000-0005-0000-0000-000073190000}"/>
    <cellStyle name="Currency 2 6 2 3 6 6 2 2" xfId="6516" xr:uid="{00000000-0005-0000-0000-000074190000}"/>
    <cellStyle name="Currency 2 6 2 3 6 6 3" xfId="6517" xr:uid="{00000000-0005-0000-0000-000075190000}"/>
    <cellStyle name="Currency 2 6 2 3 6 7" xfId="6518" xr:uid="{00000000-0005-0000-0000-000076190000}"/>
    <cellStyle name="Currency 2 6 2 3 6 7 2" xfId="6519" xr:uid="{00000000-0005-0000-0000-000077190000}"/>
    <cellStyle name="Currency 2 6 2 3 6 7 2 2" xfId="6520" xr:uid="{00000000-0005-0000-0000-000078190000}"/>
    <cellStyle name="Currency 2 6 2 3 6 7 3" xfId="6521" xr:uid="{00000000-0005-0000-0000-000079190000}"/>
    <cellStyle name="Currency 2 6 2 3 6 8" xfId="6522" xr:uid="{00000000-0005-0000-0000-00007A190000}"/>
    <cellStyle name="Currency 2 6 2 3 6 8 2" xfId="6523" xr:uid="{00000000-0005-0000-0000-00007B190000}"/>
    <cellStyle name="Currency 2 6 2 3 6 9" xfId="6524" xr:uid="{00000000-0005-0000-0000-00007C190000}"/>
    <cellStyle name="Currency 2 6 2 3 6 9 2" xfId="6525" xr:uid="{00000000-0005-0000-0000-00007D190000}"/>
    <cellStyle name="Currency 2 6 2 3 7" xfId="6526" xr:uid="{00000000-0005-0000-0000-00007E190000}"/>
    <cellStyle name="Currency 2 6 2 3 7 2" xfId="6527" xr:uid="{00000000-0005-0000-0000-00007F190000}"/>
    <cellStyle name="Currency 2 6 2 3 7 3" xfId="6528" xr:uid="{00000000-0005-0000-0000-000080190000}"/>
    <cellStyle name="Currency 2 6 2 3 8" xfId="6529" xr:uid="{00000000-0005-0000-0000-000081190000}"/>
    <cellStyle name="Currency 2 6 2 3 8 2" xfId="6530" xr:uid="{00000000-0005-0000-0000-000082190000}"/>
    <cellStyle name="Currency 2 6 2 3 8 2 2" xfId="6531" xr:uid="{00000000-0005-0000-0000-000083190000}"/>
    <cellStyle name="Currency 2 6 2 3 8 3" xfId="6532" xr:uid="{00000000-0005-0000-0000-000084190000}"/>
    <cellStyle name="Currency 2 6 2 3 8 4" xfId="6533" xr:uid="{00000000-0005-0000-0000-000085190000}"/>
    <cellStyle name="Currency 2 6 2 3 9" xfId="6534" xr:uid="{00000000-0005-0000-0000-000086190000}"/>
    <cellStyle name="Currency 2 6 2 3 9 2" xfId="6535" xr:uid="{00000000-0005-0000-0000-000087190000}"/>
    <cellStyle name="Currency 2 6 2 3 9 2 2" xfId="6536" xr:uid="{00000000-0005-0000-0000-000088190000}"/>
    <cellStyle name="Currency 2 6 2 3 9 3" xfId="6537" xr:uid="{00000000-0005-0000-0000-000089190000}"/>
    <cellStyle name="Currency 2 6 2 4" xfId="6538" xr:uid="{00000000-0005-0000-0000-00008A190000}"/>
    <cellStyle name="Currency 2 6 2 4 2" xfId="6539" xr:uid="{00000000-0005-0000-0000-00008B190000}"/>
    <cellStyle name="Currency 2 6 2 4 2 10" xfId="6540" xr:uid="{00000000-0005-0000-0000-00008C190000}"/>
    <cellStyle name="Currency 2 6 2 4 2 2" xfId="6541" xr:uid="{00000000-0005-0000-0000-00008D190000}"/>
    <cellStyle name="Currency 2 6 2 4 2 2 2" xfId="6542" xr:uid="{00000000-0005-0000-0000-00008E190000}"/>
    <cellStyle name="Currency 2 6 2 4 2 2 3" xfId="6543" xr:uid="{00000000-0005-0000-0000-00008F190000}"/>
    <cellStyle name="Currency 2 6 2 4 2 3" xfId="6544" xr:uid="{00000000-0005-0000-0000-000090190000}"/>
    <cellStyle name="Currency 2 6 2 4 2 3 2" xfId="6545" xr:uid="{00000000-0005-0000-0000-000091190000}"/>
    <cellStyle name="Currency 2 6 2 4 2 3 3" xfId="6546" xr:uid="{00000000-0005-0000-0000-000092190000}"/>
    <cellStyle name="Currency 2 6 2 4 2 4" xfId="6547" xr:uid="{00000000-0005-0000-0000-000093190000}"/>
    <cellStyle name="Currency 2 6 2 4 2 4 2" xfId="6548" xr:uid="{00000000-0005-0000-0000-000094190000}"/>
    <cellStyle name="Currency 2 6 2 4 2 4 2 2" xfId="6549" xr:uid="{00000000-0005-0000-0000-000095190000}"/>
    <cellStyle name="Currency 2 6 2 4 2 4 3" xfId="6550" xr:uid="{00000000-0005-0000-0000-000096190000}"/>
    <cellStyle name="Currency 2 6 2 4 2 5" xfId="6551" xr:uid="{00000000-0005-0000-0000-000097190000}"/>
    <cellStyle name="Currency 2 6 2 4 2 5 2" xfId="6552" xr:uid="{00000000-0005-0000-0000-000098190000}"/>
    <cellStyle name="Currency 2 6 2 4 2 5 2 2" xfId="6553" xr:uid="{00000000-0005-0000-0000-000099190000}"/>
    <cellStyle name="Currency 2 6 2 4 2 5 3" xfId="6554" xr:uid="{00000000-0005-0000-0000-00009A190000}"/>
    <cellStyle name="Currency 2 6 2 4 2 6" xfId="6555" xr:uid="{00000000-0005-0000-0000-00009B190000}"/>
    <cellStyle name="Currency 2 6 2 4 2 6 2" xfId="6556" xr:uid="{00000000-0005-0000-0000-00009C190000}"/>
    <cellStyle name="Currency 2 6 2 4 2 6 2 2" xfId="6557" xr:uid="{00000000-0005-0000-0000-00009D190000}"/>
    <cellStyle name="Currency 2 6 2 4 2 6 3" xfId="6558" xr:uid="{00000000-0005-0000-0000-00009E190000}"/>
    <cellStyle name="Currency 2 6 2 4 2 7" xfId="6559" xr:uid="{00000000-0005-0000-0000-00009F190000}"/>
    <cellStyle name="Currency 2 6 2 4 2 7 2" xfId="6560" xr:uid="{00000000-0005-0000-0000-0000A0190000}"/>
    <cellStyle name="Currency 2 6 2 4 2 8" xfId="6561" xr:uid="{00000000-0005-0000-0000-0000A1190000}"/>
    <cellStyle name="Currency 2 6 2 4 2 8 2" xfId="6562" xr:uid="{00000000-0005-0000-0000-0000A2190000}"/>
    <cellStyle name="Currency 2 6 2 4 2 9" xfId="6563" xr:uid="{00000000-0005-0000-0000-0000A3190000}"/>
    <cellStyle name="Currency 2 6 2 4 3" xfId="6564" xr:uid="{00000000-0005-0000-0000-0000A4190000}"/>
    <cellStyle name="Currency 2 6 2 4 3 10" xfId="6565" xr:uid="{00000000-0005-0000-0000-0000A5190000}"/>
    <cellStyle name="Currency 2 6 2 4 3 2" xfId="6566" xr:uid="{00000000-0005-0000-0000-0000A6190000}"/>
    <cellStyle name="Currency 2 6 2 4 3 2 2" xfId="6567" xr:uid="{00000000-0005-0000-0000-0000A7190000}"/>
    <cellStyle name="Currency 2 6 2 4 3 2 3" xfId="6568" xr:uid="{00000000-0005-0000-0000-0000A8190000}"/>
    <cellStyle name="Currency 2 6 2 4 3 3" xfId="6569" xr:uid="{00000000-0005-0000-0000-0000A9190000}"/>
    <cellStyle name="Currency 2 6 2 4 3 3 2" xfId="6570" xr:uid="{00000000-0005-0000-0000-0000AA190000}"/>
    <cellStyle name="Currency 2 6 2 4 3 3 3" xfId="6571" xr:uid="{00000000-0005-0000-0000-0000AB190000}"/>
    <cellStyle name="Currency 2 6 2 4 3 4" xfId="6572" xr:uid="{00000000-0005-0000-0000-0000AC190000}"/>
    <cellStyle name="Currency 2 6 2 4 3 4 2" xfId="6573" xr:uid="{00000000-0005-0000-0000-0000AD190000}"/>
    <cellStyle name="Currency 2 6 2 4 3 4 2 2" xfId="6574" xr:uid="{00000000-0005-0000-0000-0000AE190000}"/>
    <cellStyle name="Currency 2 6 2 4 3 4 3" xfId="6575" xr:uid="{00000000-0005-0000-0000-0000AF190000}"/>
    <cellStyle name="Currency 2 6 2 4 3 5" xfId="6576" xr:uid="{00000000-0005-0000-0000-0000B0190000}"/>
    <cellStyle name="Currency 2 6 2 4 3 5 2" xfId="6577" xr:uid="{00000000-0005-0000-0000-0000B1190000}"/>
    <cellStyle name="Currency 2 6 2 4 3 5 2 2" xfId="6578" xr:uid="{00000000-0005-0000-0000-0000B2190000}"/>
    <cellStyle name="Currency 2 6 2 4 3 5 3" xfId="6579" xr:uid="{00000000-0005-0000-0000-0000B3190000}"/>
    <cellStyle name="Currency 2 6 2 4 3 6" xfId="6580" xr:uid="{00000000-0005-0000-0000-0000B4190000}"/>
    <cellStyle name="Currency 2 6 2 4 3 6 2" xfId="6581" xr:uid="{00000000-0005-0000-0000-0000B5190000}"/>
    <cellStyle name="Currency 2 6 2 4 3 6 2 2" xfId="6582" xr:uid="{00000000-0005-0000-0000-0000B6190000}"/>
    <cellStyle name="Currency 2 6 2 4 3 6 3" xfId="6583" xr:uid="{00000000-0005-0000-0000-0000B7190000}"/>
    <cellStyle name="Currency 2 6 2 4 3 7" xfId="6584" xr:uid="{00000000-0005-0000-0000-0000B8190000}"/>
    <cellStyle name="Currency 2 6 2 4 3 7 2" xfId="6585" xr:uid="{00000000-0005-0000-0000-0000B9190000}"/>
    <cellStyle name="Currency 2 6 2 4 3 8" xfId="6586" xr:uid="{00000000-0005-0000-0000-0000BA190000}"/>
    <cellStyle name="Currency 2 6 2 4 3 8 2" xfId="6587" xr:uid="{00000000-0005-0000-0000-0000BB190000}"/>
    <cellStyle name="Currency 2 6 2 4 3 9" xfId="6588" xr:uid="{00000000-0005-0000-0000-0000BC190000}"/>
    <cellStyle name="Currency 2 6 2 4 4" xfId="6589" xr:uid="{00000000-0005-0000-0000-0000BD190000}"/>
    <cellStyle name="Currency 2 6 2 4 4 10" xfId="6590" xr:uid="{00000000-0005-0000-0000-0000BE190000}"/>
    <cellStyle name="Currency 2 6 2 4 4 2" xfId="6591" xr:uid="{00000000-0005-0000-0000-0000BF190000}"/>
    <cellStyle name="Currency 2 6 2 4 4 3" xfId="6592" xr:uid="{00000000-0005-0000-0000-0000C0190000}"/>
    <cellStyle name="Currency 2 6 2 4 4 3 2" xfId="6593" xr:uid="{00000000-0005-0000-0000-0000C1190000}"/>
    <cellStyle name="Currency 2 6 2 4 4 3 2 2" xfId="6594" xr:uid="{00000000-0005-0000-0000-0000C2190000}"/>
    <cellStyle name="Currency 2 6 2 4 4 3 3" xfId="6595" xr:uid="{00000000-0005-0000-0000-0000C3190000}"/>
    <cellStyle name="Currency 2 6 2 4 4 4" xfId="6596" xr:uid="{00000000-0005-0000-0000-0000C4190000}"/>
    <cellStyle name="Currency 2 6 2 4 4 4 2" xfId="6597" xr:uid="{00000000-0005-0000-0000-0000C5190000}"/>
    <cellStyle name="Currency 2 6 2 4 4 4 2 2" xfId="6598" xr:uid="{00000000-0005-0000-0000-0000C6190000}"/>
    <cellStyle name="Currency 2 6 2 4 4 4 3" xfId="6599" xr:uid="{00000000-0005-0000-0000-0000C7190000}"/>
    <cellStyle name="Currency 2 6 2 4 4 5" xfId="6600" xr:uid="{00000000-0005-0000-0000-0000C8190000}"/>
    <cellStyle name="Currency 2 6 2 4 4 5 2" xfId="6601" xr:uid="{00000000-0005-0000-0000-0000C9190000}"/>
    <cellStyle name="Currency 2 6 2 4 4 5 2 2" xfId="6602" xr:uid="{00000000-0005-0000-0000-0000CA190000}"/>
    <cellStyle name="Currency 2 6 2 4 4 5 3" xfId="6603" xr:uid="{00000000-0005-0000-0000-0000CB190000}"/>
    <cellStyle name="Currency 2 6 2 4 4 6" xfId="6604" xr:uid="{00000000-0005-0000-0000-0000CC190000}"/>
    <cellStyle name="Currency 2 6 2 4 4 6 2" xfId="6605" xr:uid="{00000000-0005-0000-0000-0000CD190000}"/>
    <cellStyle name="Currency 2 6 2 4 4 7" xfId="6606" xr:uid="{00000000-0005-0000-0000-0000CE190000}"/>
    <cellStyle name="Currency 2 6 2 4 4 7 2" xfId="6607" xr:uid="{00000000-0005-0000-0000-0000CF190000}"/>
    <cellStyle name="Currency 2 6 2 4 4 8" xfId="6608" xr:uid="{00000000-0005-0000-0000-0000D0190000}"/>
    <cellStyle name="Currency 2 6 2 4 4 9" xfId="6609" xr:uid="{00000000-0005-0000-0000-0000D1190000}"/>
    <cellStyle name="Currency 2 6 2 4 5" xfId="6610" xr:uid="{00000000-0005-0000-0000-0000D2190000}"/>
    <cellStyle name="Currency 2 6 2 4 5 2" xfId="6611" xr:uid="{00000000-0005-0000-0000-0000D3190000}"/>
    <cellStyle name="Currency 2 6 2 4 5 3" xfId="6612" xr:uid="{00000000-0005-0000-0000-0000D4190000}"/>
    <cellStyle name="Currency 2 6 2 4 5 4" xfId="6613" xr:uid="{00000000-0005-0000-0000-0000D5190000}"/>
    <cellStyle name="Currency 2 6 2 4 6" xfId="6614" xr:uid="{00000000-0005-0000-0000-0000D6190000}"/>
    <cellStyle name="Currency 2 6 2 4 6 2" xfId="6615" xr:uid="{00000000-0005-0000-0000-0000D7190000}"/>
    <cellStyle name="Currency 2 6 2 4 6 2 2" xfId="6616" xr:uid="{00000000-0005-0000-0000-0000D8190000}"/>
    <cellStyle name="Currency 2 6 2 4 6 2 2 2" xfId="6617" xr:uid="{00000000-0005-0000-0000-0000D9190000}"/>
    <cellStyle name="Currency 2 6 2 4 6 2 3" xfId="6618" xr:uid="{00000000-0005-0000-0000-0000DA190000}"/>
    <cellStyle name="Currency 2 6 2 4 6 3" xfId="6619" xr:uid="{00000000-0005-0000-0000-0000DB190000}"/>
    <cellStyle name="Currency 2 6 2 4 6 3 2" xfId="6620" xr:uid="{00000000-0005-0000-0000-0000DC190000}"/>
    <cellStyle name="Currency 2 6 2 4 6 3 2 2" xfId="6621" xr:uid="{00000000-0005-0000-0000-0000DD190000}"/>
    <cellStyle name="Currency 2 6 2 4 6 3 3" xfId="6622" xr:uid="{00000000-0005-0000-0000-0000DE190000}"/>
    <cellStyle name="Currency 2 6 2 4 6 4" xfId="6623" xr:uid="{00000000-0005-0000-0000-0000DF190000}"/>
    <cellStyle name="Currency 2 6 2 4 6 4 2" xfId="6624" xr:uid="{00000000-0005-0000-0000-0000E0190000}"/>
    <cellStyle name="Currency 2 6 2 4 6 4 2 2" xfId="6625" xr:uid="{00000000-0005-0000-0000-0000E1190000}"/>
    <cellStyle name="Currency 2 6 2 4 6 4 3" xfId="6626" xr:uid="{00000000-0005-0000-0000-0000E2190000}"/>
    <cellStyle name="Currency 2 6 2 4 6 5" xfId="6627" xr:uid="{00000000-0005-0000-0000-0000E3190000}"/>
    <cellStyle name="Currency 2 6 2 4 6 5 2" xfId="6628" xr:uid="{00000000-0005-0000-0000-0000E4190000}"/>
    <cellStyle name="Currency 2 6 2 4 6 6" xfId="6629" xr:uid="{00000000-0005-0000-0000-0000E5190000}"/>
    <cellStyle name="Currency 2 6 2 4 6 6 2" xfId="6630" xr:uid="{00000000-0005-0000-0000-0000E6190000}"/>
    <cellStyle name="Currency 2 6 2 4 6 7" xfId="6631" xr:uid="{00000000-0005-0000-0000-0000E7190000}"/>
    <cellStyle name="Currency 2 6 2 4 7" xfId="6632" xr:uid="{00000000-0005-0000-0000-0000E8190000}"/>
    <cellStyle name="Currency 2 6 2 4 7 2" xfId="6633" xr:uid="{00000000-0005-0000-0000-0000E9190000}"/>
    <cellStyle name="Currency 2 6 2 4 7 2 2" xfId="6634" xr:uid="{00000000-0005-0000-0000-0000EA190000}"/>
    <cellStyle name="Currency 2 6 2 4 7 3" xfId="6635" xr:uid="{00000000-0005-0000-0000-0000EB190000}"/>
    <cellStyle name="Currency 2 6 2 4 8" xfId="6636" xr:uid="{00000000-0005-0000-0000-0000EC190000}"/>
    <cellStyle name="Currency 2 6 2 4 8 2" xfId="6637" xr:uid="{00000000-0005-0000-0000-0000ED190000}"/>
    <cellStyle name="Currency 2 6 2 4 8 2 2" xfId="6638" xr:uid="{00000000-0005-0000-0000-0000EE190000}"/>
    <cellStyle name="Currency 2 6 2 4 8 3" xfId="6639" xr:uid="{00000000-0005-0000-0000-0000EF190000}"/>
    <cellStyle name="Currency 2 6 2 4 9" xfId="6640" xr:uid="{00000000-0005-0000-0000-0000F0190000}"/>
    <cellStyle name="Currency 2 6 2 5" xfId="6641" xr:uid="{00000000-0005-0000-0000-0000F1190000}"/>
    <cellStyle name="Currency 2 6 2 5 10" xfId="6642" xr:uid="{00000000-0005-0000-0000-0000F2190000}"/>
    <cellStyle name="Currency 2 6 2 5 11" xfId="6643" xr:uid="{00000000-0005-0000-0000-0000F3190000}"/>
    <cellStyle name="Currency 2 6 2 5 12" xfId="6644" xr:uid="{00000000-0005-0000-0000-0000F4190000}"/>
    <cellStyle name="Currency 2 6 2 5 13" xfId="6645" xr:uid="{00000000-0005-0000-0000-0000F5190000}"/>
    <cellStyle name="Currency 2 6 2 5 2" xfId="6646" xr:uid="{00000000-0005-0000-0000-0000F6190000}"/>
    <cellStyle name="Currency 2 6 2 5 2 10" xfId="6647" xr:uid="{00000000-0005-0000-0000-0000F7190000}"/>
    <cellStyle name="Currency 2 6 2 5 2 2" xfId="6648" xr:uid="{00000000-0005-0000-0000-0000F8190000}"/>
    <cellStyle name="Currency 2 6 2 5 2 2 2" xfId="6649" xr:uid="{00000000-0005-0000-0000-0000F9190000}"/>
    <cellStyle name="Currency 2 6 2 5 2 2 3" xfId="6650" xr:uid="{00000000-0005-0000-0000-0000FA190000}"/>
    <cellStyle name="Currency 2 6 2 5 2 3" xfId="6651" xr:uid="{00000000-0005-0000-0000-0000FB190000}"/>
    <cellStyle name="Currency 2 6 2 5 2 3 2" xfId="6652" xr:uid="{00000000-0005-0000-0000-0000FC190000}"/>
    <cellStyle name="Currency 2 6 2 5 2 3 3" xfId="6653" xr:uid="{00000000-0005-0000-0000-0000FD190000}"/>
    <cellStyle name="Currency 2 6 2 5 2 3 4" xfId="6654" xr:uid="{00000000-0005-0000-0000-0000FE190000}"/>
    <cellStyle name="Currency 2 6 2 5 2 4" xfId="6655" xr:uid="{00000000-0005-0000-0000-0000FF190000}"/>
    <cellStyle name="Currency 2 6 2 5 2 4 2" xfId="6656" xr:uid="{00000000-0005-0000-0000-0000001A0000}"/>
    <cellStyle name="Currency 2 6 2 5 2 4 2 2" xfId="6657" xr:uid="{00000000-0005-0000-0000-0000011A0000}"/>
    <cellStyle name="Currency 2 6 2 5 2 4 3" xfId="6658" xr:uid="{00000000-0005-0000-0000-0000021A0000}"/>
    <cellStyle name="Currency 2 6 2 5 2 5" xfId="6659" xr:uid="{00000000-0005-0000-0000-0000031A0000}"/>
    <cellStyle name="Currency 2 6 2 5 2 5 2" xfId="6660" xr:uid="{00000000-0005-0000-0000-0000041A0000}"/>
    <cellStyle name="Currency 2 6 2 5 2 5 2 2" xfId="6661" xr:uid="{00000000-0005-0000-0000-0000051A0000}"/>
    <cellStyle name="Currency 2 6 2 5 2 5 3" xfId="6662" xr:uid="{00000000-0005-0000-0000-0000061A0000}"/>
    <cellStyle name="Currency 2 6 2 5 2 6" xfId="6663" xr:uid="{00000000-0005-0000-0000-0000071A0000}"/>
    <cellStyle name="Currency 2 6 2 5 2 6 2" xfId="6664" xr:uid="{00000000-0005-0000-0000-0000081A0000}"/>
    <cellStyle name="Currency 2 6 2 5 2 6 2 2" xfId="6665" xr:uid="{00000000-0005-0000-0000-0000091A0000}"/>
    <cellStyle name="Currency 2 6 2 5 2 6 3" xfId="6666" xr:uid="{00000000-0005-0000-0000-00000A1A0000}"/>
    <cellStyle name="Currency 2 6 2 5 2 7" xfId="6667" xr:uid="{00000000-0005-0000-0000-00000B1A0000}"/>
    <cellStyle name="Currency 2 6 2 5 2 7 2" xfId="6668" xr:uid="{00000000-0005-0000-0000-00000C1A0000}"/>
    <cellStyle name="Currency 2 6 2 5 2 8" xfId="6669" xr:uid="{00000000-0005-0000-0000-00000D1A0000}"/>
    <cellStyle name="Currency 2 6 2 5 2 8 2" xfId="6670" xr:uid="{00000000-0005-0000-0000-00000E1A0000}"/>
    <cellStyle name="Currency 2 6 2 5 2 9" xfId="6671" xr:uid="{00000000-0005-0000-0000-00000F1A0000}"/>
    <cellStyle name="Currency 2 6 2 5 3" xfId="6672" xr:uid="{00000000-0005-0000-0000-0000101A0000}"/>
    <cellStyle name="Currency 2 6 2 5 3 2" xfId="6673" xr:uid="{00000000-0005-0000-0000-0000111A0000}"/>
    <cellStyle name="Currency 2 6 2 5 3 2 2" xfId="6674" xr:uid="{00000000-0005-0000-0000-0000121A0000}"/>
    <cellStyle name="Currency 2 6 2 5 3 2 3" xfId="6675" xr:uid="{00000000-0005-0000-0000-0000131A0000}"/>
    <cellStyle name="Currency 2 6 2 5 3 3" xfId="6676" xr:uid="{00000000-0005-0000-0000-0000141A0000}"/>
    <cellStyle name="Currency 2 6 2 5 4" xfId="6677" xr:uid="{00000000-0005-0000-0000-0000151A0000}"/>
    <cellStyle name="Currency 2 6 2 5 4 2" xfId="6678" xr:uid="{00000000-0005-0000-0000-0000161A0000}"/>
    <cellStyle name="Currency 2 6 2 5 4 3" xfId="6679" xr:uid="{00000000-0005-0000-0000-0000171A0000}"/>
    <cellStyle name="Currency 2 6 2 5 4 4" xfId="6680" xr:uid="{00000000-0005-0000-0000-0000181A0000}"/>
    <cellStyle name="Currency 2 6 2 5 5" xfId="6681" xr:uid="{00000000-0005-0000-0000-0000191A0000}"/>
    <cellStyle name="Currency 2 6 2 5 5 2" xfId="6682" xr:uid="{00000000-0005-0000-0000-00001A1A0000}"/>
    <cellStyle name="Currency 2 6 2 5 5 2 2" xfId="6683" xr:uid="{00000000-0005-0000-0000-00001B1A0000}"/>
    <cellStyle name="Currency 2 6 2 5 5 3" xfId="6684" xr:uid="{00000000-0005-0000-0000-00001C1A0000}"/>
    <cellStyle name="Currency 2 6 2 5 6" xfId="6685" xr:uid="{00000000-0005-0000-0000-00001D1A0000}"/>
    <cellStyle name="Currency 2 6 2 5 6 2" xfId="6686" xr:uid="{00000000-0005-0000-0000-00001E1A0000}"/>
    <cellStyle name="Currency 2 6 2 5 6 2 2" xfId="6687" xr:uid="{00000000-0005-0000-0000-00001F1A0000}"/>
    <cellStyle name="Currency 2 6 2 5 6 3" xfId="6688" xr:uid="{00000000-0005-0000-0000-0000201A0000}"/>
    <cellStyle name="Currency 2 6 2 5 7" xfId="6689" xr:uid="{00000000-0005-0000-0000-0000211A0000}"/>
    <cellStyle name="Currency 2 6 2 5 7 2" xfId="6690" xr:uid="{00000000-0005-0000-0000-0000221A0000}"/>
    <cellStyle name="Currency 2 6 2 5 7 2 2" xfId="6691" xr:uid="{00000000-0005-0000-0000-0000231A0000}"/>
    <cellStyle name="Currency 2 6 2 5 7 3" xfId="6692" xr:uid="{00000000-0005-0000-0000-0000241A0000}"/>
    <cellStyle name="Currency 2 6 2 5 8" xfId="6693" xr:uid="{00000000-0005-0000-0000-0000251A0000}"/>
    <cellStyle name="Currency 2 6 2 5 8 2" xfId="6694" xr:uid="{00000000-0005-0000-0000-0000261A0000}"/>
    <cellStyle name="Currency 2 6 2 5 9" xfId="6695" xr:uid="{00000000-0005-0000-0000-0000271A0000}"/>
    <cellStyle name="Currency 2 6 2 5 9 2" xfId="6696" xr:uid="{00000000-0005-0000-0000-0000281A0000}"/>
    <cellStyle name="Currency 2 6 2 6" xfId="6697" xr:uid="{00000000-0005-0000-0000-0000291A0000}"/>
    <cellStyle name="Currency 2 6 2 6 2" xfId="6698" xr:uid="{00000000-0005-0000-0000-00002A1A0000}"/>
    <cellStyle name="Currency 2 6 2 6 2 10" xfId="6699" xr:uid="{00000000-0005-0000-0000-00002B1A0000}"/>
    <cellStyle name="Currency 2 6 2 6 2 11" xfId="6700" xr:uid="{00000000-0005-0000-0000-00002C1A0000}"/>
    <cellStyle name="Currency 2 6 2 6 2 2" xfId="6701" xr:uid="{00000000-0005-0000-0000-00002D1A0000}"/>
    <cellStyle name="Currency 2 6 2 6 2 2 2" xfId="6702" xr:uid="{00000000-0005-0000-0000-00002E1A0000}"/>
    <cellStyle name="Currency 2 6 2 6 2 2 3" xfId="6703" xr:uid="{00000000-0005-0000-0000-00002F1A0000}"/>
    <cellStyle name="Currency 2 6 2 6 2 3" xfId="6704" xr:uid="{00000000-0005-0000-0000-0000301A0000}"/>
    <cellStyle name="Currency 2 6 2 6 2 3 2" xfId="6705" xr:uid="{00000000-0005-0000-0000-0000311A0000}"/>
    <cellStyle name="Currency 2 6 2 6 2 3 3" xfId="6706" xr:uid="{00000000-0005-0000-0000-0000321A0000}"/>
    <cellStyle name="Currency 2 6 2 6 2 4" xfId="6707" xr:uid="{00000000-0005-0000-0000-0000331A0000}"/>
    <cellStyle name="Currency 2 6 2 6 2 4 2" xfId="6708" xr:uid="{00000000-0005-0000-0000-0000341A0000}"/>
    <cellStyle name="Currency 2 6 2 6 2 4 2 2" xfId="6709" xr:uid="{00000000-0005-0000-0000-0000351A0000}"/>
    <cellStyle name="Currency 2 6 2 6 2 4 3" xfId="6710" xr:uid="{00000000-0005-0000-0000-0000361A0000}"/>
    <cellStyle name="Currency 2 6 2 6 2 5" xfId="6711" xr:uid="{00000000-0005-0000-0000-0000371A0000}"/>
    <cellStyle name="Currency 2 6 2 6 2 5 2" xfId="6712" xr:uid="{00000000-0005-0000-0000-0000381A0000}"/>
    <cellStyle name="Currency 2 6 2 6 2 5 2 2" xfId="6713" xr:uid="{00000000-0005-0000-0000-0000391A0000}"/>
    <cellStyle name="Currency 2 6 2 6 2 5 3" xfId="6714" xr:uid="{00000000-0005-0000-0000-00003A1A0000}"/>
    <cellStyle name="Currency 2 6 2 6 2 6" xfId="6715" xr:uid="{00000000-0005-0000-0000-00003B1A0000}"/>
    <cellStyle name="Currency 2 6 2 6 2 6 2" xfId="6716" xr:uid="{00000000-0005-0000-0000-00003C1A0000}"/>
    <cellStyle name="Currency 2 6 2 6 2 6 2 2" xfId="6717" xr:uid="{00000000-0005-0000-0000-00003D1A0000}"/>
    <cellStyle name="Currency 2 6 2 6 2 6 3" xfId="6718" xr:uid="{00000000-0005-0000-0000-00003E1A0000}"/>
    <cellStyle name="Currency 2 6 2 6 2 7" xfId="6719" xr:uid="{00000000-0005-0000-0000-00003F1A0000}"/>
    <cellStyle name="Currency 2 6 2 6 2 7 2" xfId="6720" xr:uid="{00000000-0005-0000-0000-0000401A0000}"/>
    <cellStyle name="Currency 2 6 2 6 2 8" xfId="6721" xr:uid="{00000000-0005-0000-0000-0000411A0000}"/>
    <cellStyle name="Currency 2 6 2 6 2 8 2" xfId="6722" xr:uid="{00000000-0005-0000-0000-0000421A0000}"/>
    <cellStyle name="Currency 2 6 2 6 2 9" xfId="6723" xr:uid="{00000000-0005-0000-0000-0000431A0000}"/>
    <cellStyle name="Currency 2 6 2 6 3" xfId="6724" xr:uid="{00000000-0005-0000-0000-0000441A0000}"/>
    <cellStyle name="Currency 2 6 2 6 3 2" xfId="6725" xr:uid="{00000000-0005-0000-0000-0000451A0000}"/>
    <cellStyle name="Currency 2 6 2 6 3 2 2" xfId="6726" xr:uid="{00000000-0005-0000-0000-0000461A0000}"/>
    <cellStyle name="Currency 2 6 2 6 3 2 3" xfId="6727" xr:uid="{00000000-0005-0000-0000-0000471A0000}"/>
    <cellStyle name="Currency 2 6 2 6 3 3" xfId="6728" xr:uid="{00000000-0005-0000-0000-0000481A0000}"/>
    <cellStyle name="Currency 2 6 2 6 4" xfId="6729" xr:uid="{00000000-0005-0000-0000-0000491A0000}"/>
    <cellStyle name="Currency 2 6 2 6 4 2" xfId="6730" xr:uid="{00000000-0005-0000-0000-00004A1A0000}"/>
    <cellStyle name="Currency 2 6 2 6 4 2 2" xfId="6731" xr:uid="{00000000-0005-0000-0000-00004B1A0000}"/>
    <cellStyle name="Currency 2 6 2 6 4 3" xfId="6732" xr:uid="{00000000-0005-0000-0000-00004C1A0000}"/>
    <cellStyle name="Currency 2 6 2 6 4 4" xfId="6733" xr:uid="{00000000-0005-0000-0000-00004D1A0000}"/>
    <cellStyle name="Currency 2 6 2 6 5" xfId="6734" xr:uid="{00000000-0005-0000-0000-00004E1A0000}"/>
    <cellStyle name="Currency 2 6 2 6 5 2" xfId="6735" xr:uid="{00000000-0005-0000-0000-00004F1A0000}"/>
    <cellStyle name="Currency 2 6 2 6 5 2 2" xfId="6736" xr:uid="{00000000-0005-0000-0000-0000501A0000}"/>
    <cellStyle name="Currency 2 6 2 6 5 3" xfId="6737" xr:uid="{00000000-0005-0000-0000-0000511A0000}"/>
    <cellStyle name="Currency 2 6 2 6 6" xfId="6738" xr:uid="{00000000-0005-0000-0000-0000521A0000}"/>
    <cellStyle name="Currency 2 6 2 6 7" xfId="6739" xr:uid="{00000000-0005-0000-0000-0000531A0000}"/>
    <cellStyle name="Currency 2 6 2 7" xfId="6740" xr:uid="{00000000-0005-0000-0000-0000541A0000}"/>
    <cellStyle name="Currency 2 6 2 7 10" xfId="6741" xr:uid="{00000000-0005-0000-0000-0000551A0000}"/>
    <cellStyle name="Currency 2 6 2 7 2" xfId="6742" xr:uid="{00000000-0005-0000-0000-0000561A0000}"/>
    <cellStyle name="Currency 2 6 2 7 2 2" xfId="6743" xr:uid="{00000000-0005-0000-0000-0000571A0000}"/>
    <cellStyle name="Currency 2 6 2 7 2 3" xfId="6744" xr:uid="{00000000-0005-0000-0000-0000581A0000}"/>
    <cellStyle name="Currency 2 6 2 7 3" xfId="6745" xr:uid="{00000000-0005-0000-0000-0000591A0000}"/>
    <cellStyle name="Currency 2 6 2 7 3 2" xfId="6746" xr:uid="{00000000-0005-0000-0000-00005A1A0000}"/>
    <cellStyle name="Currency 2 6 2 7 3 3" xfId="6747" xr:uid="{00000000-0005-0000-0000-00005B1A0000}"/>
    <cellStyle name="Currency 2 6 2 7 4" xfId="6748" xr:uid="{00000000-0005-0000-0000-00005C1A0000}"/>
    <cellStyle name="Currency 2 6 2 7 4 2" xfId="6749" xr:uid="{00000000-0005-0000-0000-00005D1A0000}"/>
    <cellStyle name="Currency 2 6 2 7 4 2 2" xfId="6750" xr:uid="{00000000-0005-0000-0000-00005E1A0000}"/>
    <cellStyle name="Currency 2 6 2 7 4 3" xfId="6751" xr:uid="{00000000-0005-0000-0000-00005F1A0000}"/>
    <cellStyle name="Currency 2 6 2 7 5" xfId="6752" xr:uid="{00000000-0005-0000-0000-0000601A0000}"/>
    <cellStyle name="Currency 2 6 2 7 5 2" xfId="6753" xr:uid="{00000000-0005-0000-0000-0000611A0000}"/>
    <cellStyle name="Currency 2 6 2 7 5 2 2" xfId="6754" xr:uid="{00000000-0005-0000-0000-0000621A0000}"/>
    <cellStyle name="Currency 2 6 2 7 5 3" xfId="6755" xr:uid="{00000000-0005-0000-0000-0000631A0000}"/>
    <cellStyle name="Currency 2 6 2 7 6" xfId="6756" xr:uid="{00000000-0005-0000-0000-0000641A0000}"/>
    <cellStyle name="Currency 2 6 2 7 6 2" xfId="6757" xr:uid="{00000000-0005-0000-0000-0000651A0000}"/>
    <cellStyle name="Currency 2 6 2 7 6 2 2" xfId="6758" xr:uid="{00000000-0005-0000-0000-0000661A0000}"/>
    <cellStyle name="Currency 2 6 2 7 6 3" xfId="6759" xr:uid="{00000000-0005-0000-0000-0000671A0000}"/>
    <cellStyle name="Currency 2 6 2 7 7" xfId="6760" xr:uid="{00000000-0005-0000-0000-0000681A0000}"/>
    <cellStyle name="Currency 2 6 2 7 7 2" xfId="6761" xr:uid="{00000000-0005-0000-0000-0000691A0000}"/>
    <cellStyle name="Currency 2 6 2 7 8" xfId="6762" xr:uid="{00000000-0005-0000-0000-00006A1A0000}"/>
    <cellStyle name="Currency 2 6 2 7 8 2" xfId="6763" xr:uid="{00000000-0005-0000-0000-00006B1A0000}"/>
    <cellStyle name="Currency 2 6 2 7 9" xfId="6764" xr:uid="{00000000-0005-0000-0000-00006C1A0000}"/>
    <cellStyle name="Currency 2 6 2 8" xfId="6765" xr:uid="{00000000-0005-0000-0000-00006D1A0000}"/>
    <cellStyle name="Currency 2 6 2 8 10" xfId="6766" xr:uid="{00000000-0005-0000-0000-00006E1A0000}"/>
    <cellStyle name="Currency 2 6 2 8 11" xfId="6767" xr:uid="{00000000-0005-0000-0000-00006F1A0000}"/>
    <cellStyle name="Currency 2 6 2 8 12" xfId="6768" xr:uid="{00000000-0005-0000-0000-0000701A0000}"/>
    <cellStyle name="Currency 2 6 2 8 2" xfId="6769" xr:uid="{00000000-0005-0000-0000-0000711A0000}"/>
    <cellStyle name="Currency 2 6 2 8 2 2" xfId="6770" xr:uid="{00000000-0005-0000-0000-0000721A0000}"/>
    <cellStyle name="Currency 2 6 2 8 2 3" xfId="6771" xr:uid="{00000000-0005-0000-0000-0000731A0000}"/>
    <cellStyle name="Currency 2 6 2 8 3" xfId="6772" xr:uid="{00000000-0005-0000-0000-0000741A0000}"/>
    <cellStyle name="Currency 2 6 2 8 3 2" xfId="6773" xr:uid="{00000000-0005-0000-0000-0000751A0000}"/>
    <cellStyle name="Currency 2 6 2 8 3 3" xfId="6774" xr:uid="{00000000-0005-0000-0000-0000761A0000}"/>
    <cellStyle name="Currency 2 6 2 8 4" xfId="6775" xr:uid="{00000000-0005-0000-0000-0000771A0000}"/>
    <cellStyle name="Currency 2 6 2 8 5" xfId="6776" xr:uid="{00000000-0005-0000-0000-0000781A0000}"/>
    <cellStyle name="Currency 2 6 2 8 5 2" xfId="6777" xr:uid="{00000000-0005-0000-0000-0000791A0000}"/>
    <cellStyle name="Currency 2 6 2 8 5 2 2" xfId="6778" xr:uid="{00000000-0005-0000-0000-00007A1A0000}"/>
    <cellStyle name="Currency 2 6 2 8 5 3" xfId="6779" xr:uid="{00000000-0005-0000-0000-00007B1A0000}"/>
    <cellStyle name="Currency 2 6 2 8 6" xfId="6780" xr:uid="{00000000-0005-0000-0000-00007C1A0000}"/>
    <cellStyle name="Currency 2 6 2 8 6 2" xfId="6781" xr:uid="{00000000-0005-0000-0000-00007D1A0000}"/>
    <cellStyle name="Currency 2 6 2 8 6 2 2" xfId="6782" xr:uid="{00000000-0005-0000-0000-00007E1A0000}"/>
    <cellStyle name="Currency 2 6 2 8 6 3" xfId="6783" xr:uid="{00000000-0005-0000-0000-00007F1A0000}"/>
    <cellStyle name="Currency 2 6 2 8 7" xfId="6784" xr:uid="{00000000-0005-0000-0000-0000801A0000}"/>
    <cellStyle name="Currency 2 6 2 8 7 2" xfId="6785" xr:uid="{00000000-0005-0000-0000-0000811A0000}"/>
    <cellStyle name="Currency 2 6 2 8 7 2 2" xfId="6786" xr:uid="{00000000-0005-0000-0000-0000821A0000}"/>
    <cellStyle name="Currency 2 6 2 8 7 3" xfId="6787" xr:uid="{00000000-0005-0000-0000-0000831A0000}"/>
    <cellStyle name="Currency 2 6 2 8 8" xfId="6788" xr:uid="{00000000-0005-0000-0000-0000841A0000}"/>
    <cellStyle name="Currency 2 6 2 8 8 2" xfId="6789" xr:uid="{00000000-0005-0000-0000-0000851A0000}"/>
    <cellStyle name="Currency 2 6 2 8 9" xfId="6790" xr:uid="{00000000-0005-0000-0000-0000861A0000}"/>
    <cellStyle name="Currency 2 6 2 8 9 2" xfId="6791" xr:uid="{00000000-0005-0000-0000-0000871A0000}"/>
    <cellStyle name="Currency 2 6 2 9" xfId="6792" xr:uid="{00000000-0005-0000-0000-0000881A0000}"/>
    <cellStyle name="Currency 2 6 2 9 2" xfId="6793" xr:uid="{00000000-0005-0000-0000-0000891A0000}"/>
    <cellStyle name="Currency 2 6 2 9 3" xfId="6794" xr:uid="{00000000-0005-0000-0000-00008A1A0000}"/>
    <cellStyle name="Currency 2 6 20" xfId="6795" xr:uid="{00000000-0005-0000-0000-00008B1A0000}"/>
    <cellStyle name="Currency 2 6 3" xfId="6796" xr:uid="{00000000-0005-0000-0000-00008C1A0000}"/>
    <cellStyle name="Currency 2 6 3 10" xfId="6797" xr:uid="{00000000-0005-0000-0000-00008D1A0000}"/>
    <cellStyle name="Currency 2 6 3 10 2" xfId="6798" xr:uid="{00000000-0005-0000-0000-00008E1A0000}"/>
    <cellStyle name="Currency 2 6 3 10 2 2" xfId="6799" xr:uid="{00000000-0005-0000-0000-00008F1A0000}"/>
    <cellStyle name="Currency 2 6 3 10 3" xfId="6800" xr:uid="{00000000-0005-0000-0000-0000901A0000}"/>
    <cellStyle name="Currency 2 6 3 10 4" xfId="6801" xr:uid="{00000000-0005-0000-0000-0000911A0000}"/>
    <cellStyle name="Currency 2 6 3 11" xfId="6802" xr:uid="{00000000-0005-0000-0000-0000921A0000}"/>
    <cellStyle name="Currency 2 6 3 11 2" xfId="6803" xr:uid="{00000000-0005-0000-0000-0000931A0000}"/>
    <cellStyle name="Currency 2 6 3 11 2 2" xfId="6804" xr:uid="{00000000-0005-0000-0000-0000941A0000}"/>
    <cellStyle name="Currency 2 6 3 11 3" xfId="6805" xr:uid="{00000000-0005-0000-0000-0000951A0000}"/>
    <cellStyle name="Currency 2 6 3 12" xfId="6806" xr:uid="{00000000-0005-0000-0000-0000961A0000}"/>
    <cellStyle name="Currency 2 6 3 12 2" xfId="6807" xr:uid="{00000000-0005-0000-0000-0000971A0000}"/>
    <cellStyle name="Currency 2 6 3 12 2 2" xfId="6808" xr:uid="{00000000-0005-0000-0000-0000981A0000}"/>
    <cellStyle name="Currency 2 6 3 12 3" xfId="6809" xr:uid="{00000000-0005-0000-0000-0000991A0000}"/>
    <cellStyle name="Currency 2 6 3 13" xfId="6810" xr:uid="{00000000-0005-0000-0000-00009A1A0000}"/>
    <cellStyle name="Currency 2 6 3 13 2" xfId="6811" xr:uid="{00000000-0005-0000-0000-00009B1A0000}"/>
    <cellStyle name="Currency 2 6 3 14" xfId="6812" xr:uid="{00000000-0005-0000-0000-00009C1A0000}"/>
    <cellStyle name="Currency 2 6 3 14 2" xfId="6813" xr:uid="{00000000-0005-0000-0000-00009D1A0000}"/>
    <cellStyle name="Currency 2 6 3 15" xfId="6814" xr:uid="{00000000-0005-0000-0000-00009E1A0000}"/>
    <cellStyle name="Currency 2 6 3 16" xfId="6815" xr:uid="{00000000-0005-0000-0000-00009F1A0000}"/>
    <cellStyle name="Currency 2 6 3 17" xfId="6816" xr:uid="{00000000-0005-0000-0000-0000A01A0000}"/>
    <cellStyle name="Currency 2 6 3 18" xfId="6817" xr:uid="{00000000-0005-0000-0000-0000A11A0000}"/>
    <cellStyle name="Currency 2 6 3 2" xfId="6818" xr:uid="{00000000-0005-0000-0000-0000A21A0000}"/>
    <cellStyle name="Currency 2 6 3 2 10" xfId="6819" xr:uid="{00000000-0005-0000-0000-0000A31A0000}"/>
    <cellStyle name="Currency 2 6 3 2 10 2" xfId="6820" xr:uid="{00000000-0005-0000-0000-0000A41A0000}"/>
    <cellStyle name="Currency 2 6 3 2 10 2 2" xfId="6821" xr:uid="{00000000-0005-0000-0000-0000A51A0000}"/>
    <cellStyle name="Currency 2 6 3 2 10 3" xfId="6822" xr:uid="{00000000-0005-0000-0000-0000A61A0000}"/>
    <cellStyle name="Currency 2 6 3 2 11" xfId="6823" xr:uid="{00000000-0005-0000-0000-0000A71A0000}"/>
    <cellStyle name="Currency 2 6 3 2 11 2" xfId="6824" xr:uid="{00000000-0005-0000-0000-0000A81A0000}"/>
    <cellStyle name="Currency 2 6 3 2 12" xfId="6825" xr:uid="{00000000-0005-0000-0000-0000A91A0000}"/>
    <cellStyle name="Currency 2 6 3 2 12 2" xfId="6826" xr:uid="{00000000-0005-0000-0000-0000AA1A0000}"/>
    <cellStyle name="Currency 2 6 3 2 13" xfId="6827" xr:uid="{00000000-0005-0000-0000-0000AB1A0000}"/>
    <cellStyle name="Currency 2 6 3 2 14" xfId="6828" xr:uid="{00000000-0005-0000-0000-0000AC1A0000}"/>
    <cellStyle name="Currency 2 6 3 2 15" xfId="6829" xr:uid="{00000000-0005-0000-0000-0000AD1A0000}"/>
    <cellStyle name="Currency 2 6 3 2 16" xfId="6830" xr:uid="{00000000-0005-0000-0000-0000AE1A0000}"/>
    <cellStyle name="Currency 2 6 3 2 2" xfId="6831" xr:uid="{00000000-0005-0000-0000-0000AF1A0000}"/>
    <cellStyle name="Currency 2 6 3 2 2 2" xfId="6832" xr:uid="{00000000-0005-0000-0000-0000B01A0000}"/>
    <cellStyle name="Currency 2 6 3 2 2 2 10" xfId="6833" xr:uid="{00000000-0005-0000-0000-0000B11A0000}"/>
    <cellStyle name="Currency 2 6 3 2 2 2 2" xfId="6834" xr:uid="{00000000-0005-0000-0000-0000B21A0000}"/>
    <cellStyle name="Currency 2 6 3 2 2 2 2 2" xfId="6835" xr:uid="{00000000-0005-0000-0000-0000B31A0000}"/>
    <cellStyle name="Currency 2 6 3 2 2 2 2 3" xfId="6836" xr:uid="{00000000-0005-0000-0000-0000B41A0000}"/>
    <cellStyle name="Currency 2 6 3 2 2 2 3" xfId="6837" xr:uid="{00000000-0005-0000-0000-0000B51A0000}"/>
    <cellStyle name="Currency 2 6 3 2 2 2 3 2" xfId="6838" xr:uid="{00000000-0005-0000-0000-0000B61A0000}"/>
    <cellStyle name="Currency 2 6 3 2 2 2 3 3" xfId="6839" xr:uid="{00000000-0005-0000-0000-0000B71A0000}"/>
    <cellStyle name="Currency 2 6 3 2 2 2 4" xfId="6840" xr:uid="{00000000-0005-0000-0000-0000B81A0000}"/>
    <cellStyle name="Currency 2 6 3 2 2 2 4 2" xfId="6841" xr:uid="{00000000-0005-0000-0000-0000B91A0000}"/>
    <cellStyle name="Currency 2 6 3 2 2 2 4 2 2" xfId="6842" xr:uid="{00000000-0005-0000-0000-0000BA1A0000}"/>
    <cellStyle name="Currency 2 6 3 2 2 2 4 3" xfId="6843" xr:uid="{00000000-0005-0000-0000-0000BB1A0000}"/>
    <cellStyle name="Currency 2 6 3 2 2 2 5" xfId="6844" xr:uid="{00000000-0005-0000-0000-0000BC1A0000}"/>
    <cellStyle name="Currency 2 6 3 2 2 2 5 2" xfId="6845" xr:uid="{00000000-0005-0000-0000-0000BD1A0000}"/>
    <cellStyle name="Currency 2 6 3 2 2 2 5 2 2" xfId="6846" xr:uid="{00000000-0005-0000-0000-0000BE1A0000}"/>
    <cellStyle name="Currency 2 6 3 2 2 2 5 3" xfId="6847" xr:uid="{00000000-0005-0000-0000-0000BF1A0000}"/>
    <cellStyle name="Currency 2 6 3 2 2 2 6" xfId="6848" xr:uid="{00000000-0005-0000-0000-0000C01A0000}"/>
    <cellStyle name="Currency 2 6 3 2 2 2 6 2" xfId="6849" xr:uid="{00000000-0005-0000-0000-0000C11A0000}"/>
    <cellStyle name="Currency 2 6 3 2 2 2 6 2 2" xfId="6850" xr:uid="{00000000-0005-0000-0000-0000C21A0000}"/>
    <cellStyle name="Currency 2 6 3 2 2 2 6 3" xfId="6851" xr:uid="{00000000-0005-0000-0000-0000C31A0000}"/>
    <cellStyle name="Currency 2 6 3 2 2 2 7" xfId="6852" xr:uid="{00000000-0005-0000-0000-0000C41A0000}"/>
    <cellStyle name="Currency 2 6 3 2 2 2 7 2" xfId="6853" xr:uid="{00000000-0005-0000-0000-0000C51A0000}"/>
    <cellStyle name="Currency 2 6 3 2 2 2 8" xfId="6854" xr:uid="{00000000-0005-0000-0000-0000C61A0000}"/>
    <cellStyle name="Currency 2 6 3 2 2 2 8 2" xfId="6855" xr:uid="{00000000-0005-0000-0000-0000C71A0000}"/>
    <cellStyle name="Currency 2 6 3 2 2 2 9" xfId="6856" xr:uid="{00000000-0005-0000-0000-0000C81A0000}"/>
    <cellStyle name="Currency 2 6 3 2 2 3" xfId="6857" xr:uid="{00000000-0005-0000-0000-0000C91A0000}"/>
    <cellStyle name="Currency 2 6 3 2 2 3 10" xfId="6858" xr:uid="{00000000-0005-0000-0000-0000CA1A0000}"/>
    <cellStyle name="Currency 2 6 3 2 2 3 2" xfId="6859" xr:uid="{00000000-0005-0000-0000-0000CB1A0000}"/>
    <cellStyle name="Currency 2 6 3 2 2 3 2 2" xfId="6860" xr:uid="{00000000-0005-0000-0000-0000CC1A0000}"/>
    <cellStyle name="Currency 2 6 3 2 2 3 2 3" xfId="6861" xr:uid="{00000000-0005-0000-0000-0000CD1A0000}"/>
    <cellStyle name="Currency 2 6 3 2 2 3 3" xfId="6862" xr:uid="{00000000-0005-0000-0000-0000CE1A0000}"/>
    <cellStyle name="Currency 2 6 3 2 2 3 3 2" xfId="6863" xr:uid="{00000000-0005-0000-0000-0000CF1A0000}"/>
    <cellStyle name="Currency 2 6 3 2 2 3 3 3" xfId="6864" xr:uid="{00000000-0005-0000-0000-0000D01A0000}"/>
    <cellStyle name="Currency 2 6 3 2 2 3 4" xfId="6865" xr:uid="{00000000-0005-0000-0000-0000D11A0000}"/>
    <cellStyle name="Currency 2 6 3 2 2 3 4 2" xfId="6866" xr:uid="{00000000-0005-0000-0000-0000D21A0000}"/>
    <cellStyle name="Currency 2 6 3 2 2 3 4 2 2" xfId="6867" xr:uid="{00000000-0005-0000-0000-0000D31A0000}"/>
    <cellStyle name="Currency 2 6 3 2 2 3 4 3" xfId="6868" xr:uid="{00000000-0005-0000-0000-0000D41A0000}"/>
    <cellStyle name="Currency 2 6 3 2 2 3 5" xfId="6869" xr:uid="{00000000-0005-0000-0000-0000D51A0000}"/>
    <cellStyle name="Currency 2 6 3 2 2 3 5 2" xfId="6870" xr:uid="{00000000-0005-0000-0000-0000D61A0000}"/>
    <cellStyle name="Currency 2 6 3 2 2 3 5 2 2" xfId="6871" xr:uid="{00000000-0005-0000-0000-0000D71A0000}"/>
    <cellStyle name="Currency 2 6 3 2 2 3 5 3" xfId="6872" xr:uid="{00000000-0005-0000-0000-0000D81A0000}"/>
    <cellStyle name="Currency 2 6 3 2 2 3 6" xfId="6873" xr:uid="{00000000-0005-0000-0000-0000D91A0000}"/>
    <cellStyle name="Currency 2 6 3 2 2 3 6 2" xfId="6874" xr:uid="{00000000-0005-0000-0000-0000DA1A0000}"/>
    <cellStyle name="Currency 2 6 3 2 2 3 6 2 2" xfId="6875" xr:uid="{00000000-0005-0000-0000-0000DB1A0000}"/>
    <cellStyle name="Currency 2 6 3 2 2 3 6 3" xfId="6876" xr:uid="{00000000-0005-0000-0000-0000DC1A0000}"/>
    <cellStyle name="Currency 2 6 3 2 2 3 7" xfId="6877" xr:uid="{00000000-0005-0000-0000-0000DD1A0000}"/>
    <cellStyle name="Currency 2 6 3 2 2 3 7 2" xfId="6878" xr:uid="{00000000-0005-0000-0000-0000DE1A0000}"/>
    <cellStyle name="Currency 2 6 3 2 2 3 8" xfId="6879" xr:uid="{00000000-0005-0000-0000-0000DF1A0000}"/>
    <cellStyle name="Currency 2 6 3 2 2 3 8 2" xfId="6880" xr:uid="{00000000-0005-0000-0000-0000E01A0000}"/>
    <cellStyle name="Currency 2 6 3 2 2 3 9" xfId="6881" xr:uid="{00000000-0005-0000-0000-0000E11A0000}"/>
    <cellStyle name="Currency 2 6 3 2 2 4" xfId="6882" xr:uid="{00000000-0005-0000-0000-0000E21A0000}"/>
    <cellStyle name="Currency 2 6 3 2 2 4 10" xfId="6883" xr:uid="{00000000-0005-0000-0000-0000E31A0000}"/>
    <cellStyle name="Currency 2 6 3 2 2 4 2" xfId="6884" xr:uid="{00000000-0005-0000-0000-0000E41A0000}"/>
    <cellStyle name="Currency 2 6 3 2 2 4 3" xfId="6885" xr:uid="{00000000-0005-0000-0000-0000E51A0000}"/>
    <cellStyle name="Currency 2 6 3 2 2 4 3 2" xfId="6886" xr:uid="{00000000-0005-0000-0000-0000E61A0000}"/>
    <cellStyle name="Currency 2 6 3 2 2 4 3 2 2" xfId="6887" xr:uid="{00000000-0005-0000-0000-0000E71A0000}"/>
    <cellStyle name="Currency 2 6 3 2 2 4 3 3" xfId="6888" xr:uid="{00000000-0005-0000-0000-0000E81A0000}"/>
    <cellStyle name="Currency 2 6 3 2 2 4 4" xfId="6889" xr:uid="{00000000-0005-0000-0000-0000E91A0000}"/>
    <cellStyle name="Currency 2 6 3 2 2 4 4 2" xfId="6890" xr:uid="{00000000-0005-0000-0000-0000EA1A0000}"/>
    <cellStyle name="Currency 2 6 3 2 2 4 4 2 2" xfId="6891" xr:uid="{00000000-0005-0000-0000-0000EB1A0000}"/>
    <cellStyle name="Currency 2 6 3 2 2 4 4 3" xfId="6892" xr:uid="{00000000-0005-0000-0000-0000EC1A0000}"/>
    <cellStyle name="Currency 2 6 3 2 2 4 5" xfId="6893" xr:uid="{00000000-0005-0000-0000-0000ED1A0000}"/>
    <cellStyle name="Currency 2 6 3 2 2 4 5 2" xfId="6894" xr:uid="{00000000-0005-0000-0000-0000EE1A0000}"/>
    <cellStyle name="Currency 2 6 3 2 2 4 5 2 2" xfId="6895" xr:uid="{00000000-0005-0000-0000-0000EF1A0000}"/>
    <cellStyle name="Currency 2 6 3 2 2 4 5 3" xfId="6896" xr:uid="{00000000-0005-0000-0000-0000F01A0000}"/>
    <cellStyle name="Currency 2 6 3 2 2 4 6" xfId="6897" xr:uid="{00000000-0005-0000-0000-0000F11A0000}"/>
    <cellStyle name="Currency 2 6 3 2 2 4 6 2" xfId="6898" xr:uid="{00000000-0005-0000-0000-0000F21A0000}"/>
    <cellStyle name="Currency 2 6 3 2 2 4 7" xfId="6899" xr:uid="{00000000-0005-0000-0000-0000F31A0000}"/>
    <cellStyle name="Currency 2 6 3 2 2 4 7 2" xfId="6900" xr:uid="{00000000-0005-0000-0000-0000F41A0000}"/>
    <cellStyle name="Currency 2 6 3 2 2 4 8" xfId="6901" xr:uid="{00000000-0005-0000-0000-0000F51A0000}"/>
    <cellStyle name="Currency 2 6 3 2 2 4 9" xfId="6902" xr:uid="{00000000-0005-0000-0000-0000F61A0000}"/>
    <cellStyle name="Currency 2 6 3 2 2 5" xfId="6903" xr:uid="{00000000-0005-0000-0000-0000F71A0000}"/>
    <cellStyle name="Currency 2 6 3 2 2 5 2" xfId="6904" xr:uid="{00000000-0005-0000-0000-0000F81A0000}"/>
    <cellStyle name="Currency 2 6 3 2 2 5 3" xfId="6905" xr:uid="{00000000-0005-0000-0000-0000F91A0000}"/>
    <cellStyle name="Currency 2 6 3 2 2 5 4" xfId="6906" xr:uid="{00000000-0005-0000-0000-0000FA1A0000}"/>
    <cellStyle name="Currency 2 6 3 2 2 6" xfId="6907" xr:uid="{00000000-0005-0000-0000-0000FB1A0000}"/>
    <cellStyle name="Currency 2 6 3 2 2 6 2" xfId="6908" xr:uid="{00000000-0005-0000-0000-0000FC1A0000}"/>
    <cellStyle name="Currency 2 6 3 2 2 6 2 2" xfId="6909" xr:uid="{00000000-0005-0000-0000-0000FD1A0000}"/>
    <cellStyle name="Currency 2 6 3 2 2 6 2 2 2" xfId="6910" xr:uid="{00000000-0005-0000-0000-0000FE1A0000}"/>
    <cellStyle name="Currency 2 6 3 2 2 6 2 3" xfId="6911" xr:uid="{00000000-0005-0000-0000-0000FF1A0000}"/>
    <cellStyle name="Currency 2 6 3 2 2 6 3" xfId="6912" xr:uid="{00000000-0005-0000-0000-0000001B0000}"/>
    <cellStyle name="Currency 2 6 3 2 2 6 3 2" xfId="6913" xr:uid="{00000000-0005-0000-0000-0000011B0000}"/>
    <cellStyle name="Currency 2 6 3 2 2 6 3 2 2" xfId="6914" xr:uid="{00000000-0005-0000-0000-0000021B0000}"/>
    <cellStyle name="Currency 2 6 3 2 2 6 3 3" xfId="6915" xr:uid="{00000000-0005-0000-0000-0000031B0000}"/>
    <cellStyle name="Currency 2 6 3 2 2 6 4" xfId="6916" xr:uid="{00000000-0005-0000-0000-0000041B0000}"/>
    <cellStyle name="Currency 2 6 3 2 2 6 4 2" xfId="6917" xr:uid="{00000000-0005-0000-0000-0000051B0000}"/>
    <cellStyle name="Currency 2 6 3 2 2 6 4 2 2" xfId="6918" xr:uid="{00000000-0005-0000-0000-0000061B0000}"/>
    <cellStyle name="Currency 2 6 3 2 2 6 4 3" xfId="6919" xr:uid="{00000000-0005-0000-0000-0000071B0000}"/>
    <cellStyle name="Currency 2 6 3 2 2 6 5" xfId="6920" xr:uid="{00000000-0005-0000-0000-0000081B0000}"/>
    <cellStyle name="Currency 2 6 3 2 2 6 5 2" xfId="6921" xr:uid="{00000000-0005-0000-0000-0000091B0000}"/>
    <cellStyle name="Currency 2 6 3 2 2 6 6" xfId="6922" xr:uid="{00000000-0005-0000-0000-00000A1B0000}"/>
    <cellStyle name="Currency 2 6 3 2 2 6 6 2" xfId="6923" xr:uid="{00000000-0005-0000-0000-00000B1B0000}"/>
    <cellStyle name="Currency 2 6 3 2 2 6 7" xfId="6924" xr:uid="{00000000-0005-0000-0000-00000C1B0000}"/>
    <cellStyle name="Currency 2 6 3 2 2 7" xfId="6925" xr:uid="{00000000-0005-0000-0000-00000D1B0000}"/>
    <cellStyle name="Currency 2 6 3 2 2 7 2" xfId="6926" xr:uid="{00000000-0005-0000-0000-00000E1B0000}"/>
    <cellStyle name="Currency 2 6 3 2 2 7 2 2" xfId="6927" xr:uid="{00000000-0005-0000-0000-00000F1B0000}"/>
    <cellStyle name="Currency 2 6 3 2 2 7 3" xfId="6928" xr:uid="{00000000-0005-0000-0000-0000101B0000}"/>
    <cellStyle name="Currency 2 6 3 2 2 8" xfId="6929" xr:uid="{00000000-0005-0000-0000-0000111B0000}"/>
    <cellStyle name="Currency 2 6 3 2 2 8 2" xfId="6930" xr:uid="{00000000-0005-0000-0000-0000121B0000}"/>
    <cellStyle name="Currency 2 6 3 2 2 8 2 2" xfId="6931" xr:uid="{00000000-0005-0000-0000-0000131B0000}"/>
    <cellStyle name="Currency 2 6 3 2 2 8 3" xfId="6932" xr:uid="{00000000-0005-0000-0000-0000141B0000}"/>
    <cellStyle name="Currency 2 6 3 2 2 9" xfId="6933" xr:uid="{00000000-0005-0000-0000-0000151B0000}"/>
    <cellStyle name="Currency 2 6 3 2 3" xfId="6934" xr:uid="{00000000-0005-0000-0000-0000161B0000}"/>
    <cellStyle name="Currency 2 6 3 2 3 10" xfId="6935" xr:uid="{00000000-0005-0000-0000-0000171B0000}"/>
    <cellStyle name="Currency 2 6 3 2 3 11" xfId="6936" xr:uid="{00000000-0005-0000-0000-0000181B0000}"/>
    <cellStyle name="Currency 2 6 3 2 3 12" xfId="6937" xr:uid="{00000000-0005-0000-0000-0000191B0000}"/>
    <cellStyle name="Currency 2 6 3 2 3 13" xfId="6938" xr:uid="{00000000-0005-0000-0000-00001A1B0000}"/>
    <cellStyle name="Currency 2 6 3 2 3 2" xfId="6939" xr:uid="{00000000-0005-0000-0000-00001B1B0000}"/>
    <cellStyle name="Currency 2 6 3 2 3 2 10" xfId="6940" xr:uid="{00000000-0005-0000-0000-00001C1B0000}"/>
    <cellStyle name="Currency 2 6 3 2 3 2 2" xfId="6941" xr:uid="{00000000-0005-0000-0000-00001D1B0000}"/>
    <cellStyle name="Currency 2 6 3 2 3 2 2 2" xfId="6942" xr:uid="{00000000-0005-0000-0000-00001E1B0000}"/>
    <cellStyle name="Currency 2 6 3 2 3 2 2 3" xfId="6943" xr:uid="{00000000-0005-0000-0000-00001F1B0000}"/>
    <cellStyle name="Currency 2 6 3 2 3 2 3" xfId="6944" xr:uid="{00000000-0005-0000-0000-0000201B0000}"/>
    <cellStyle name="Currency 2 6 3 2 3 2 3 2" xfId="6945" xr:uid="{00000000-0005-0000-0000-0000211B0000}"/>
    <cellStyle name="Currency 2 6 3 2 3 2 3 3" xfId="6946" xr:uid="{00000000-0005-0000-0000-0000221B0000}"/>
    <cellStyle name="Currency 2 6 3 2 3 2 3 4" xfId="6947" xr:uid="{00000000-0005-0000-0000-0000231B0000}"/>
    <cellStyle name="Currency 2 6 3 2 3 2 4" xfId="6948" xr:uid="{00000000-0005-0000-0000-0000241B0000}"/>
    <cellStyle name="Currency 2 6 3 2 3 2 4 2" xfId="6949" xr:uid="{00000000-0005-0000-0000-0000251B0000}"/>
    <cellStyle name="Currency 2 6 3 2 3 2 4 2 2" xfId="6950" xr:uid="{00000000-0005-0000-0000-0000261B0000}"/>
    <cellStyle name="Currency 2 6 3 2 3 2 4 3" xfId="6951" xr:uid="{00000000-0005-0000-0000-0000271B0000}"/>
    <cellStyle name="Currency 2 6 3 2 3 2 5" xfId="6952" xr:uid="{00000000-0005-0000-0000-0000281B0000}"/>
    <cellStyle name="Currency 2 6 3 2 3 2 5 2" xfId="6953" xr:uid="{00000000-0005-0000-0000-0000291B0000}"/>
    <cellStyle name="Currency 2 6 3 2 3 2 5 2 2" xfId="6954" xr:uid="{00000000-0005-0000-0000-00002A1B0000}"/>
    <cellStyle name="Currency 2 6 3 2 3 2 5 3" xfId="6955" xr:uid="{00000000-0005-0000-0000-00002B1B0000}"/>
    <cellStyle name="Currency 2 6 3 2 3 2 6" xfId="6956" xr:uid="{00000000-0005-0000-0000-00002C1B0000}"/>
    <cellStyle name="Currency 2 6 3 2 3 2 6 2" xfId="6957" xr:uid="{00000000-0005-0000-0000-00002D1B0000}"/>
    <cellStyle name="Currency 2 6 3 2 3 2 6 2 2" xfId="6958" xr:uid="{00000000-0005-0000-0000-00002E1B0000}"/>
    <cellStyle name="Currency 2 6 3 2 3 2 6 3" xfId="6959" xr:uid="{00000000-0005-0000-0000-00002F1B0000}"/>
    <cellStyle name="Currency 2 6 3 2 3 2 7" xfId="6960" xr:uid="{00000000-0005-0000-0000-0000301B0000}"/>
    <cellStyle name="Currency 2 6 3 2 3 2 7 2" xfId="6961" xr:uid="{00000000-0005-0000-0000-0000311B0000}"/>
    <cellStyle name="Currency 2 6 3 2 3 2 8" xfId="6962" xr:uid="{00000000-0005-0000-0000-0000321B0000}"/>
    <cellStyle name="Currency 2 6 3 2 3 2 8 2" xfId="6963" xr:uid="{00000000-0005-0000-0000-0000331B0000}"/>
    <cellStyle name="Currency 2 6 3 2 3 2 9" xfId="6964" xr:uid="{00000000-0005-0000-0000-0000341B0000}"/>
    <cellStyle name="Currency 2 6 3 2 3 3" xfId="6965" xr:uid="{00000000-0005-0000-0000-0000351B0000}"/>
    <cellStyle name="Currency 2 6 3 2 3 3 2" xfId="6966" xr:uid="{00000000-0005-0000-0000-0000361B0000}"/>
    <cellStyle name="Currency 2 6 3 2 3 3 2 2" xfId="6967" xr:uid="{00000000-0005-0000-0000-0000371B0000}"/>
    <cellStyle name="Currency 2 6 3 2 3 3 2 3" xfId="6968" xr:uid="{00000000-0005-0000-0000-0000381B0000}"/>
    <cellStyle name="Currency 2 6 3 2 3 3 3" xfId="6969" xr:uid="{00000000-0005-0000-0000-0000391B0000}"/>
    <cellStyle name="Currency 2 6 3 2 3 4" xfId="6970" xr:uid="{00000000-0005-0000-0000-00003A1B0000}"/>
    <cellStyle name="Currency 2 6 3 2 3 4 2" xfId="6971" xr:uid="{00000000-0005-0000-0000-00003B1B0000}"/>
    <cellStyle name="Currency 2 6 3 2 3 4 3" xfId="6972" xr:uid="{00000000-0005-0000-0000-00003C1B0000}"/>
    <cellStyle name="Currency 2 6 3 2 3 4 4" xfId="6973" xr:uid="{00000000-0005-0000-0000-00003D1B0000}"/>
    <cellStyle name="Currency 2 6 3 2 3 5" xfId="6974" xr:uid="{00000000-0005-0000-0000-00003E1B0000}"/>
    <cellStyle name="Currency 2 6 3 2 3 5 2" xfId="6975" xr:uid="{00000000-0005-0000-0000-00003F1B0000}"/>
    <cellStyle name="Currency 2 6 3 2 3 5 2 2" xfId="6976" xr:uid="{00000000-0005-0000-0000-0000401B0000}"/>
    <cellStyle name="Currency 2 6 3 2 3 5 3" xfId="6977" xr:uid="{00000000-0005-0000-0000-0000411B0000}"/>
    <cellStyle name="Currency 2 6 3 2 3 6" xfId="6978" xr:uid="{00000000-0005-0000-0000-0000421B0000}"/>
    <cellStyle name="Currency 2 6 3 2 3 6 2" xfId="6979" xr:uid="{00000000-0005-0000-0000-0000431B0000}"/>
    <cellStyle name="Currency 2 6 3 2 3 6 2 2" xfId="6980" xr:uid="{00000000-0005-0000-0000-0000441B0000}"/>
    <cellStyle name="Currency 2 6 3 2 3 6 3" xfId="6981" xr:uid="{00000000-0005-0000-0000-0000451B0000}"/>
    <cellStyle name="Currency 2 6 3 2 3 7" xfId="6982" xr:uid="{00000000-0005-0000-0000-0000461B0000}"/>
    <cellStyle name="Currency 2 6 3 2 3 7 2" xfId="6983" xr:uid="{00000000-0005-0000-0000-0000471B0000}"/>
    <cellStyle name="Currency 2 6 3 2 3 7 2 2" xfId="6984" xr:uid="{00000000-0005-0000-0000-0000481B0000}"/>
    <cellStyle name="Currency 2 6 3 2 3 7 3" xfId="6985" xr:uid="{00000000-0005-0000-0000-0000491B0000}"/>
    <cellStyle name="Currency 2 6 3 2 3 8" xfId="6986" xr:uid="{00000000-0005-0000-0000-00004A1B0000}"/>
    <cellStyle name="Currency 2 6 3 2 3 8 2" xfId="6987" xr:uid="{00000000-0005-0000-0000-00004B1B0000}"/>
    <cellStyle name="Currency 2 6 3 2 3 9" xfId="6988" xr:uid="{00000000-0005-0000-0000-00004C1B0000}"/>
    <cellStyle name="Currency 2 6 3 2 3 9 2" xfId="6989" xr:uid="{00000000-0005-0000-0000-00004D1B0000}"/>
    <cellStyle name="Currency 2 6 3 2 4" xfId="6990" xr:uid="{00000000-0005-0000-0000-00004E1B0000}"/>
    <cellStyle name="Currency 2 6 3 2 4 2" xfId="6991" xr:uid="{00000000-0005-0000-0000-00004F1B0000}"/>
    <cellStyle name="Currency 2 6 3 2 4 2 10" xfId="6992" xr:uid="{00000000-0005-0000-0000-0000501B0000}"/>
    <cellStyle name="Currency 2 6 3 2 4 2 11" xfId="6993" xr:uid="{00000000-0005-0000-0000-0000511B0000}"/>
    <cellStyle name="Currency 2 6 3 2 4 2 2" xfId="6994" xr:uid="{00000000-0005-0000-0000-0000521B0000}"/>
    <cellStyle name="Currency 2 6 3 2 4 2 2 2" xfId="6995" xr:uid="{00000000-0005-0000-0000-0000531B0000}"/>
    <cellStyle name="Currency 2 6 3 2 4 2 2 3" xfId="6996" xr:uid="{00000000-0005-0000-0000-0000541B0000}"/>
    <cellStyle name="Currency 2 6 3 2 4 2 3" xfId="6997" xr:uid="{00000000-0005-0000-0000-0000551B0000}"/>
    <cellStyle name="Currency 2 6 3 2 4 2 3 2" xfId="6998" xr:uid="{00000000-0005-0000-0000-0000561B0000}"/>
    <cellStyle name="Currency 2 6 3 2 4 2 3 3" xfId="6999" xr:uid="{00000000-0005-0000-0000-0000571B0000}"/>
    <cellStyle name="Currency 2 6 3 2 4 2 4" xfId="7000" xr:uid="{00000000-0005-0000-0000-0000581B0000}"/>
    <cellStyle name="Currency 2 6 3 2 4 2 4 2" xfId="7001" xr:uid="{00000000-0005-0000-0000-0000591B0000}"/>
    <cellStyle name="Currency 2 6 3 2 4 2 4 2 2" xfId="7002" xr:uid="{00000000-0005-0000-0000-00005A1B0000}"/>
    <cellStyle name="Currency 2 6 3 2 4 2 4 3" xfId="7003" xr:uid="{00000000-0005-0000-0000-00005B1B0000}"/>
    <cellStyle name="Currency 2 6 3 2 4 2 5" xfId="7004" xr:uid="{00000000-0005-0000-0000-00005C1B0000}"/>
    <cellStyle name="Currency 2 6 3 2 4 2 5 2" xfId="7005" xr:uid="{00000000-0005-0000-0000-00005D1B0000}"/>
    <cellStyle name="Currency 2 6 3 2 4 2 5 2 2" xfId="7006" xr:uid="{00000000-0005-0000-0000-00005E1B0000}"/>
    <cellStyle name="Currency 2 6 3 2 4 2 5 3" xfId="7007" xr:uid="{00000000-0005-0000-0000-00005F1B0000}"/>
    <cellStyle name="Currency 2 6 3 2 4 2 6" xfId="7008" xr:uid="{00000000-0005-0000-0000-0000601B0000}"/>
    <cellStyle name="Currency 2 6 3 2 4 2 6 2" xfId="7009" xr:uid="{00000000-0005-0000-0000-0000611B0000}"/>
    <cellStyle name="Currency 2 6 3 2 4 2 6 2 2" xfId="7010" xr:uid="{00000000-0005-0000-0000-0000621B0000}"/>
    <cellStyle name="Currency 2 6 3 2 4 2 6 3" xfId="7011" xr:uid="{00000000-0005-0000-0000-0000631B0000}"/>
    <cellStyle name="Currency 2 6 3 2 4 2 7" xfId="7012" xr:uid="{00000000-0005-0000-0000-0000641B0000}"/>
    <cellStyle name="Currency 2 6 3 2 4 2 7 2" xfId="7013" xr:uid="{00000000-0005-0000-0000-0000651B0000}"/>
    <cellStyle name="Currency 2 6 3 2 4 2 8" xfId="7014" xr:uid="{00000000-0005-0000-0000-0000661B0000}"/>
    <cellStyle name="Currency 2 6 3 2 4 2 8 2" xfId="7015" xr:uid="{00000000-0005-0000-0000-0000671B0000}"/>
    <cellStyle name="Currency 2 6 3 2 4 2 9" xfId="7016" xr:uid="{00000000-0005-0000-0000-0000681B0000}"/>
    <cellStyle name="Currency 2 6 3 2 4 3" xfId="7017" xr:uid="{00000000-0005-0000-0000-0000691B0000}"/>
    <cellStyle name="Currency 2 6 3 2 4 3 2" xfId="7018" xr:uid="{00000000-0005-0000-0000-00006A1B0000}"/>
    <cellStyle name="Currency 2 6 3 2 4 3 2 2" xfId="7019" xr:uid="{00000000-0005-0000-0000-00006B1B0000}"/>
    <cellStyle name="Currency 2 6 3 2 4 3 2 3" xfId="7020" xr:uid="{00000000-0005-0000-0000-00006C1B0000}"/>
    <cellStyle name="Currency 2 6 3 2 4 3 3" xfId="7021" xr:uid="{00000000-0005-0000-0000-00006D1B0000}"/>
    <cellStyle name="Currency 2 6 3 2 4 4" xfId="7022" xr:uid="{00000000-0005-0000-0000-00006E1B0000}"/>
    <cellStyle name="Currency 2 6 3 2 4 4 2" xfId="7023" xr:uid="{00000000-0005-0000-0000-00006F1B0000}"/>
    <cellStyle name="Currency 2 6 3 2 4 4 2 2" xfId="7024" xr:uid="{00000000-0005-0000-0000-0000701B0000}"/>
    <cellStyle name="Currency 2 6 3 2 4 4 3" xfId="7025" xr:uid="{00000000-0005-0000-0000-0000711B0000}"/>
    <cellStyle name="Currency 2 6 3 2 4 4 4" xfId="7026" xr:uid="{00000000-0005-0000-0000-0000721B0000}"/>
    <cellStyle name="Currency 2 6 3 2 4 5" xfId="7027" xr:uid="{00000000-0005-0000-0000-0000731B0000}"/>
    <cellStyle name="Currency 2 6 3 2 4 5 2" xfId="7028" xr:uid="{00000000-0005-0000-0000-0000741B0000}"/>
    <cellStyle name="Currency 2 6 3 2 4 5 2 2" xfId="7029" xr:uid="{00000000-0005-0000-0000-0000751B0000}"/>
    <cellStyle name="Currency 2 6 3 2 4 5 3" xfId="7030" xr:uid="{00000000-0005-0000-0000-0000761B0000}"/>
    <cellStyle name="Currency 2 6 3 2 4 6" xfId="7031" xr:uid="{00000000-0005-0000-0000-0000771B0000}"/>
    <cellStyle name="Currency 2 6 3 2 4 7" xfId="7032" xr:uid="{00000000-0005-0000-0000-0000781B0000}"/>
    <cellStyle name="Currency 2 6 3 2 5" xfId="7033" xr:uid="{00000000-0005-0000-0000-0000791B0000}"/>
    <cellStyle name="Currency 2 6 3 2 5 10" xfId="7034" xr:uid="{00000000-0005-0000-0000-00007A1B0000}"/>
    <cellStyle name="Currency 2 6 3 2 5 2" xfId="7035" xr:uid="{00000000-0005-0000-0000-00007B1B0000}"/>
    <cellStyle name="Currency 2 6 3 2 5 2 2" xfId="7036" xr:uid="{00000000-0005-0000-0000-00007C1B0000}"/>
    <cellStyle name="Currency 2 6 3 2 5 2 3" xfId="7037" xr:uid="{00000000-0005-0000-0000-00007D1B0000}"/>
    <cellStyle name="Currency 2 6 3 2 5 3" xfId="7038" xr:uid="{00000000-0005-0000-0000-00007E1B0000}"/>
    <cellStyle name="Currency 2 6 3 2 5 3 2" xfId="7039" xr:uid="{00000000-0005-0000-0000-00007F1B0000}"/>
    <cellStyle name="Currency 2 6 3 2 5 3 3" xfId="7040" xr:uid="{00000000-0005-0000-0000-0000801B0000}"/>
    <cellStyle name="Currency 2 6 3 2 5 4" xfId="7041" xr:uid="{00000000-0005-0000-0000-0000811B0000}"/>
    <cellStyle name="Currency 2 6 3 2 5 4 2" xfId="7042" xr:uid="{00000000-0005-0000-0000-0000821B0000}"/>
    <cellStyle name="Currency 2 6 3 2 5 4 2 2" xfId="7043" xr:uid="{00000000-0005-0000-0000-0000831B0000}"/>
    <cellStyle name="Currency 2 6 3 2 5 4 3" xfId="7044" xr:uid="{00000000-0005-0000-0000-0000841B0000}"/>
    <cellStyle name="Currency 2 6 3 2 5 5" xfId="7045" xr:uid="{00000000-0005-0000-0000-0000851B0000}"/>
    <cellStyle name="Currency 2 6 3 2 5 5 2" xfId="7046" xr:uid="{00000000-0005-0000-0000-0000861B0000}"/>
    <cellStyle name="Currency 2 6 3 2 5 5 2 2" xfId="7047" xr:uid="{00000000-0005-0000-0000-0000871B0000}"/>
    <cellStyle name="Currency 2 6 3 2 5 5 3" xfId="7048" xr:uid="{00000000-0005-0000-0000-0000881B0000}"/>
    <cellStyle name="Currency 2 6 3 2 5 6" xfId="7049" xr:uid="{00000000-0005-0000-0000-0000891B0000}"/>
    <cellStyle name="Currency 2 6 3 2 5 6 2" xfId="7050" xr:uid="{00000000-0005-0000-0000-00008A1B0000}"/>
    <cellStyle name="Currency 2 6 3 2 5 6 2 2" xfId="7051" xr:uid="{00000000-0005-0000-0000-00008B1B0000}"/>
    <cellStyle name="Currency 2 6 3 2 5 6 3" xfId="7052" xr:uid="{00000000-0005-0000-0000-00008C1B0000}"/>
    <cellStyle name="Currency 2 6 3 2 5 7" xfId="7053" xr:uid="{00000000-0005-0000-0000-00008D1B0000}"/>
    <cellStyle name="Currency 2 6 3 2 5 7 2" xfId="7054" xr:uid="{00000000-0005-0000-0000-00008E1B0000}"/>
    <cellStyle name="Currency 2 6 3 2 5 8" xfId="7055" xr:uid="{00000000-0005-0000-0000-00008F1B0000}"/>
    <cellStyle name="Currency 2 6 3 2 5 8 2" xfId="7056" xr:uid="{00000000-0005-0000-0000-0000901B0000}"/>
    <cellStyle name="Currency 2 6 3 2 5 9" xfId="7057" xr:uid="{00000000-0005-0000-0000-0000911B0000}"/>
    <cellStyle name="Currency 2 6 3 2 6" xfId="7058" xr:uid="{00000000-0005-0000-0000-0000921B0000}"/>
    <cellStyle name="Currency 2 6 3 2 6 10" xfId="7059" xr:uid="{00000000-0005-0000-0000-0000931B0000}"/>
    <cellStyle name="Currency 2 6 3 2 6 11" xfId="7060" xr:uid="{00000000-0005-0000-0000-0000941B0000}"/>
    <cellStyle name="Currency 2 6 3 2 6 12" xfId="7061" xr:uid="{00000000-0005-0000-0000-0000951B0000}"/>
    <cellStyle name="Currency 2 6 3 2 6 2" xfId="7062" xr:uid="{00000000-0005-0000-0000-0000961B0000}"/>
    <cellStyle name="Currency 2 6 3 2 6 2 2" xfId="7063" xr:uid="{00000000-0005-0000-0000-0000971B0000}"/>
    <cellStyle name="Currency 2 6 3 2 6 2 3" xfId="7064" xr:uid="{00000000-0005-0000-0000-0000981B0000}"/>
    <cellStyle name="Currency 2 6 3 2 6 3" xfId="7065" xr:uid="{00000000-0005-0000-0000-0000991B0000}"/>
    <cellStyle name="Currency 2 6 3 2 6 3 2" xfId="7066" xr:uid="{00000000-0005-0000-0000-00009A1B0000}"/>
    <cellStyle name="Currency 2 6 3 2 6 3 3" xfId="7067" xr:uid="{00000000-0005-0000-0000-00009B1B0000}"/>
    <cellStyle name="Currency 2 6 3 2 6 4" xfId="7068" xr:uid="{00000000-0005-0000-0000-00009C1B0000}"/>
    <cellStyle name="Currency 2 6 3 2 6 5" xfId="7069" xr:uid="{00000000-0005-0000-0000-00009D1B0000}"/>
    <cellStyle name="Currency 2 6 3 2 6 5 2" xfId="7070" xr:uid="{00000000-0005-0000-0000-00009E1B0000}"/>
    <cellStyle name="Currency 2 6 3 2 6 5 2 2" xfId="7071" xr:uid="{00000000-0005-0000-0000-00009F1B0000}"/>
    <cellStyle name="Currency 2 6 3 2 6 5 3" xfId="7072" xr:uid="{00000000-0005-0000-0000-0000A01B0000}"/>
    <cellStyle name="Currency 2 6 3 2 6 6" xfId="7073" xr:uid="{00000000-0005-0000-0000-0000A11B0000}"/>
    <cellStyle name="Currency 2 6 3 2 6 6 2" xfId="7074" xr:uid="{00000000-0005-0000-0000-0000A21B0000}"/>
    <cellStyle name="Currency 2 6 3 2 6 6 2 2" xfId="7075" xr:uid="{00000000-0005-0000-0000-0000A31B0000}"/>
    <cellStyle name="Currency 2 6 3 2 6 6 3" xfId="7076" xr:uid="{00000000-0005-0000-0000-0000A41B0000}"/>
    <cellStyle name="Currency 2 6 3 2 6 7" xfId="7077" xr:uid="{00000000-0005-0000-0000-0000A51B0000}"/>
    <cellStyle name="Currency 2 6 3 2 6 7 2" xfId="7078" xr:uid="{00000000-0005-0000-0000-0000A61B0000}"/>
    <cellStyle name="Currency 2 6 3 2 6 7 2 2" xfId="7079" xr:uid="{00000000-0005-0000-0000-0000A71B0000}"/>
    <cellStyle name="Currency 2 6 3 2 6 7 3" xfId="7080" xr:uid="{00000000-0005-0000-0000-0000A81B0000}"/>
    <cellStyle name="Currency 2 6 3 2 6 8" xfId="7081" xr:uid="{00000000-0005-0000-0000-0000A91B0000}"/>
    <cellStyle name="Currency 2 6 3 2 6 8 2" xfId="7082" xr:uid="{00000000-0005-0000-0000-0000AA1B0000}"/>
    <cellStyle name="Currency 2 6 3 2 6 9" xfId="7083" xr:uid="{00000000-0005-0000-0000-0000AB1B0000}"/>
    <cellStyle name="Currency 2 6 3 2 6 9 2" xfId="7084" xr:uid="{00000000-0005-0000-0000-0000AC1B0000}"/>
    <cellStyle name="Currency 2 6 3 2 7" xfId="7085" xr:uid="{00000000-0005-0000-0000-0000AD1B0000}"/>
    <cellStyle name="Currency 2 6 3 2 7 2" xfId="7086" xr:uid="{00000000-0005-0000-0000-0000AE1B0000}"/>
    <cellStyle name="Currency 2 6 3 2 7 3" xfId="7087" xr:uid="{00000000-0005-0000-0000-0000AF1B0000}"/>
    <cellStyle name="Currency 2 6 3 2 8" xfId="7088" xr:uid="{00000000-0005-0000-0000-0000B01B0000}"/>
    <cellStyle name="Currency 2 6 3 2 8 2" xfId="7089" xr:uid="{00000000-0005-0000-0000-0000B11B0000}"/>
    <cellStyle name="Currency 2 6 3 2 8 2 2" xfId="7090" xr:uid="{00000000-0005-0000-0000-0000B21B0000}"/>
    <cellStyle name="Currency 2 6 3 2 8 3" xfId="7091" xr:uid="{00000000-0005-0000-0000-0000B31B0000}"/>
    <cellStyle name="Currency 2 6 3 2 8 4" xfId="7092" xr:uid="{00000000-0005-0000-0000-0000B41B0000}"/>
    <cellStyle name="Currency 2 6 3 2 9" xfId="7093" xr:uid="{00000000-0005-0000-0000-0000B51B0000}"/>
    <cellStyle name="Currency 2 6 3 2 9 2" xfId="7094" xr:uid="{00000000-0005-0000-0000-0000B61B0000}"/>
    <cellStyle name="Currency 2 6 3 2 9 2 2" xfId="7095" xr:uid="{00000000-0005-0000-0000-0000B71B0000}"/>
    <cellStyle name="Currency 2 6 3 2 9 3" xfId="7096" xr:uid="{00000000-0005-0000-0000-0000B81B0000}"/>
    <cellStyle name="Currency 2 6 3 3" xfId="7097" xr:uid="{00000000-0005-0000-0000-0000B91B0000}"/>
    <cellStyle name="Currency 2 6 3 3 10" xfId="7098" xr:uid="{00000000-0005-0000-0000-0000BA1B0000}"/>
    <cellStyle name="Currency 2 6 3 3 10 2" xfId="7099" xr:uid="{00000000-0005-0000-0000-0000BB1B0000}"/>
    <cellStyle name="Currency 2 6 3 3 10 2 2" xfId="7100" xr:uid="{00000000-0005-0000-0000-0000BC1B0000}"/>
    <cellStyle name="Currency 2 6 3 3 10 3" xfId="7101" xr:uid="{00000000-0005-0000-0000-0000BD1B0000}"/>
    <cellStyle name="Currency 2 6 3 3 11" xfId="7102" xr:uid="{00000000-0005-0000-0000-0000BE1B0000}"/>
    <cellStyle name="Currency 2 6 3 3 11 2" xfId="7103" xr:uid="{00000000-0005-0000-0000-0000BF1B0000}"/>
    <cellStyle name="Currency 2 6 3 3 12" xfId="7104" xr:uid="{00000000-0005-0000-0000-0000C01B0000}"/>
    <cellStyle name="Currency 2 6 3 3 12 2" xfId="7105" xr:uid="{00000000-0005-0000-0000-0000C11B0000}"/>
    <cellStyle name="Currency 2 6 3 3 13" xfId="7106" xr:uid="{00000000-0005-0000-0000-0000C21B0000}"/>
    <cellStyle name="Currency 2 6 3 3 14" xfId="7107" xr:uid="{00000000-0005-0000-0000-0000C31B0000}"/>
    <cellStyle name="Currency 2 6 3 3 15" xfId="7108" xr:uid="{00000000-0005-0000-0000-0000C41B0000}"/>
    <cellStyle name="Currency 2 6 3 3 16" xfId="7109" xr:uid="{00000000-0005-0000-0000-0000C51B0000}"/>
    <cellStyle name="Currency 2 6 3 3 2" xfId="7110" xr:uid="{00000000-0005-0000-0000-0000C61B0000}"/>
    <cellStyle name="Currency 2 6 3 3 2 2" xfId="7111" xr:uid="{00000000-0005-0000-0000-0000C71B0000}"/>
    <cellStyle name="Currency 2 6 3 3 2 2 10" xfId="7112" xr:uid="{00000000-0005-0000-0000-0000C81B0000}"/>
    <cellStyle name="Currency 2 6 3 3 2 2 2" xfId="7113" xr:uid="{00000000-0005-0000-0000-0000C91B0000}"/>
    <cellStyle name="Currency 2 6 3 3 2 2 2 2" xfId="7114" xr:uid="{00000000-0005-0000-0000-0000CA1B0000}"/>
    <cellStyle name="Currency 2 6 3 3 2 2 2 3" xfId="7115" xr:uid="{00000000-0005-0000-0000-0000CB1B0000}"/>
    <cellStyle name="Currency 2 6 3 3 2 2 3" xfId="7116" xr:uid="{00000000-0005-0000-0000-0000CC1B0000}"/>
    <cellStyle name="Currency 2 6 3 3 2 2 3 2" xfId="7117" xr:uid="{00000000-0005-0000-0000-0000CD1B0000}"/>
    <cellStyle name="Currency 2 6 3 3 2 2 3 3" xfId="7118" xr:uid="{00000000-0005-0000-0000-0000CE1B0000}"/>
    <cellStyle name="Currency 2 6 3 3 2 2 4" xfId="7119" xr:uid="{00000000-0005-0000-0000-0000CF1B0000}"/>
    <cellStyle name="Currency 2 6 3 3 2 2 4 2" xfId="7120" xr:uid="{00000000-0005-0000-0000-0000D01B0000}"/>
    <cellStyle name="Currency 2 6 3 3 2 2 4 2 2" xfId="7121" xr:uid="{00000000-0005-0000-0000-0000D11B0000}"/>
    <cellStyle name="Currency 2 6 3 3 2 2 4 3" xfId="7122" xr:uid="{00000000-0005-0000-0000-0000D21B0000}"/>
    <cellStyle name="Currency 2 6 3 3 2 2 5" xfId="7123" xr:uid="{00000000-0005-0000-0000-0000D31B0000}"/>
    <cellStyle name="Currency 2 6 3 3 2 2 5 2" xfId="7124" xr:uid="{00000000-0005-0000-0000-0000D41B0000}"/>
    <cellStyle name="Currency 2 6 3 3 2 2 5 2 2" xfId="7125" xr:uid="{00000000-0005-0000-0000-0000D51B0000}"/>
    <cellStyle name="Currency 2 6 3 3 2 2 5 3" xfId="7126" xr:uid="{00000000-0005-0000-0000-0000D61B0000}"/>
    <cellStyle name="Currency 2 6 3 3 2 2 6" xfId="7127" xr:uid="{00000000-0005-0000-0000-0000D71B0000}"/>
    <cellStyle name="Currency 2 6 3 3 2 2 6 2" xfId="7128" xr:uid="{00000000-0005-0000-0000-0000D81B0000}"/>
    <cellStyle name="Currency 2 6 3 3 2 2 6 2 2" xfId="7129" xr:uid="{00000000-0005-0000-0000-0000D91B0000}"/>
    <cellStyle name="Currency 2 6 3 3 2 2 6 3" xfId="7130" xr:uid="{00000000-0005-0000-0000-0000DA1B0000}"/>
    <cellStyle name="Currency 2 6 3 3 2 2 7" xfId="7131" xr:uid="{00000000-0005-0000-0000-0000DB1B0000}"/>
    <cellStyle name="Currency 2 6 3 3 2 2 7 2" xfId="7132" xr:uid="{00000000-0005-0000-0000-0000DC1B0000}"/>
    <cellStyle name="Currency 2 6 3 3 2 2 8" xfId="7133" xr:uid="{00000000-0005-0000-0000-0000DD1B0000}"/>
    <cellStyle name="Currency 2 6 3 3 2 2 8 2" xfId="7134" xr:uid="{00000000-0005-0000-0000-0000DE1B0000}"/>
    <cellStyle name="Currency 2 6 3 3 2 2 9" xfId="7135" xr:uid="{00000000-0005-0000-0000-0000DF1B0000}"/>
    <cellStyle name="Currency 2 6 3 3 2 3" xfId="7136" xr:uid="{00000000-0005-0000-0000-0000E01B0000}"/>
    <cellStyle name="Currency 2 6 3 3 2 3 10" xfId="7137" xr:uid="{00000000-0005-0000-0000-0000E11B0000}"/>
    <cellStyle name="Currency 2 6 3 3 2 3 2" xfId="7138" xr:uid="{00000000-0005-0000-0000-0000E21B0000}"/>
    <cellStyle name="Currency 2 6 3 3 2 3 2 2" xfId="7139" xr:uid="{00000000-0005-0000-0000-0000E31B0000}"/>
    <cellStyle name="Currency 2 6 3 3 2 3 2 3" xfId="7140" xr:uid="{00000000-0005-0000-0000-0000E41B0000}"/>
    <cellStyle name="Currency 2 6 3 3 2 3 3" xfId="7141" xr:uid="{00000000-0005-0000-0000-0000E51B0000}"/>
    <cellStyle name="Currency 2 6 3 3 2 3 3 2" xfId="7142" xr:uid="{00000000-0005-0000-0000-0000E61B0000}"/>
    <cellStyle name="Currency 2 6 3 3 2 3 3 3" xfId="7143" xr:uid="{00000000-0005-0000-0000-0000E71B0000}"/>
    <cellStyle name="Currency 2 6 3 3 2 3 4" xfId="7144" xr:uid="{00000000-0005-0000-0000-0000E81B0000}"/>
    <cellStyle name="Currency 2 6 3 3 2 3 4 2" xfId="7145" xr:uid="{00000000-0005-0000-0000-0000E91B0000}"/>
    <cellStyle name="Currency 2 6 3 3 2 3 4 2 2" xfId="7146" xr:uid="{00000000-0005-0000-0000-0000EA1B0000}"/>
    <cellStyle name="Currency 2 6 3 3 2 3 4 3" xfId="7147" xr:uid="{00000000-0005-0000-0000-0000EB1B0000}"/>
    <cellStyle name="Currency 2 6 3 3 2 3 5" xfId="7148" xr:uid="{00000000-0005-0000-0000-0000EC1B0000}"/>
    <cellStyle name="Currency 2 6 3 3 2 3 5 2" xfId="7149" xr:uid="{00000000-0005-0000-0000-0000ED1B0000}"/>
    <cellStyle name="Currency 2 6 3 3 2 3 5 2 2" xfId="7150" xr:uid="{00000000-0005-0000-0000-0000EE1B0000}"/>
    <cellStyle name="Currency 2 6 3 3 2 3 5 3" xfId="7151" xr:uid="{00000000-0005-0000-0000-0000EF1B0000}"/>
    <cellStyle name="Currency 2 6 3 3 2 3 6" xfId="7152" xr:uid="{00000000-0005-0000-0000-0000F01B0000}"/>
    <cellStyle name="Currency 2 6 3 3 2 3 6 2" xfId="7153" xr:uid="{00000000-0005-0000-0000-0000F11B0000}"/>
    <cellStyle name="Currency 2 6 3 3 2 3 6 2 2" xfId="7154" xr:uid="{00000000-0005-0000-0000-0000F21B0000}"/>
    <cellStyle name="Currency 2 6 3 3 2 3 6 3" xfId="7155" xr:uid="{00000000-0005-0000-0000-0000F31B0000}"/>
    <cellStyle name="Currency 2 6 3 3 2 3 7" xfId="7156" xr:uid="{00000000-0005-0000-0000-0000F41B0000}"/>
    <cellStyle name="Currency 2 6 3 3 2 3 7 2" xfId="7157" xr:uid="{00000000-0005-0000-0000-0000F51B0000}"/>
    <cellStyle name="Currency 2 6 3 3 2 3 8" xfId="7158" xr:uid="{00000000-0005-0000-0000-0000F61B0000}"/>
    <cellStyle name="Currency 2 6 3 3 2 3 8 2" xfId="7159" xr:uid="{00000000-0005-0000-0000-0000F71B0000}"/>
    <cellStyle name="Currency 2 6 3 3 2 3 9" xfId="7160" xr:uid="{00000000-0005-0000-0000-0000F81B0000}"/>
    <cellStyle name="Currency 2 6 3 3 2 4" xfId="7161" xr:uid="{00000000-0005-0000-0000-0000F91B0000}"/>
    <cellStyle name="Currency 2 6 3 3 2 4 10" xfId="7162" xr:uid="{00000000-0005-0000-0000-0000FA1B0000}"/>
    <cellStyle name="Currency 2 6 3 3 2 4 2" xfId="7163" xr:uid="{00000000-0005-0000-0000-0000FB1B0000}"/>
    <cellStyle name="Currency 2 6 3 3 2 4 3" xfId="7164" xr:uid="{00000000-0005-0000-0000-0000FC1B0000}"/>
    <cellStyle name="Currency 2 6 3 3 2 4 3 2" xfId="7165" xr:uid="{00000000-0005-0000-0000-0000FD1B0000}"/>
    <cellStyle name="Currency 2 6 3 3 2 4 3 2 2" xfId="7166" xr:uid="{00000000-0005-0000-0000-0000FE1B0000}"/>
    <cellStyle name="Currency 2 6 3 3 2 4 3 3" xfId="7167" xr:uid="{00000000-0005-0000-0000-0000FF1B0000}"/>
    <cellStyle name="Currency 2 6 3 3 2 4 4" xfId="7168" xr:uid="{00000000-0005-0000-0000-0000001C0000}"/>
    <cellStyle name="Currency 2 6 3 3 2 4 4 2" xfId="7169" xr:uid="{00000000-0005-0000-0000-0000011C0000}"/>
    <cellStyle name="Currency 2 6 3 3 2 4 4 2 2" xfId="7170" xr:uid="{00000000-0005-0000-0000-0000021C0000}"/>
    <cellStyle name="Currency 2 6 3 3 2 4 4 3" xfId="7171" xr:uid="{00000000-0005-0000-0000-0000031C0000}"/>
    <cellStyle name="Currency 2 6 3 3 2 4 5" xfId="7172" xr:uid="{00000000-0005-0000-0000-0000041C0000}"/>
    <cellStyle name="Currency 2 6 3 3 2 4 5 2" xfId="7173" xr:uid="{00000000-0005-0000-0000-0000051C0000}"/>
    <cellStyle name="Currency 2 6 3 3 2 4 5 2 2" xfId="7174" xr:uid="{00000000-0005-0000-0000-0000061C0000}"/>
    <cellStyle name="Currency 2 6 3 3 2 4 5 3" xfId="7175" xr:uid="{00000000-0005-0000-0000-0000071C0000}"/>
    <cellStyle name="Currency 2 6 3 3 2 4 6" xfId="7176" xr:uid="{00000000-0005-0000-0000-0000081C0000}"/>
    <cellStyle name="Currency 2 6 3 3 2 4 6 2" xfId="7177" xr:uid="{00000000-0005-0000-0000-0000091C0000}"/>
    <cellStyle name="Currency 2 6 3 3 2 4 7" xfId="7178" xr:uid="{00000000-0005-0000-0000-00000A1C0000}"/>
    <cellStyle name="Currency 2 6 3 3 2 4 7 2" xfId="7179" xr:uid="{00000000-0005-0000-0000-00000B1C0000}"/>
    <cellStyle name="Currency 2 6 3 3 2 4 8" xfId="7180" xr:uid="{00000000-0005-0000-0000-00000C1C0000}"/>
    <cellStyle name="Currency 2 6 3 3 2 4 9" xfId="7181" xr:uid="{00000000-0005-0000-0000-00000D1C0000}"/>
    <cellStyle name="Currency 2 6 3 3 2 5" xfId="7182" xr:uid="{00000000-0005-0000-0000-00000E1C0000}"/>
    <cellStyle name="Currency 2 6 3 3 2 5 2" xfId="7183" xr:uid="{00000000-0005-0000-0000-00000F1C0000}"/>
    <cellStyle name="Currency 2 6 3 3 2 5 3" xfId="7184" xr:uid="{00000000-0005-0000-0000-0000101C0000}"/>
    <cellStyle name="Currency 2 6 3 3 2 5 4" xfId="7185" xr:uid="{00000000-0005-0000-0000-0000111C0000}"/>
    <cellStyle name="Currency 2 6 3 3 2 6" xfId="7186" xr:uid="{00000000-0005-0000-0000-0000121C0000}"/>
    <cellStyle name="Currency 2 6 3 3 2 6 2" xfId="7187" xr:uid="{00000000-0005-0000-0000-0000131C0000}"/>
    <cellStyle name="Currency 2 6 3 3 2 6 2 2" xfId="7188" xr:uid="{00000000-0005-0000-0000-0000141C0000}"/>
    <cellStyle name="Currency 2 6 3 3 2 6 2 2 2" xfId="7189" xr:uid="{00000000-0005-0000-0000-0000151C0000}"/>
    <cellStyle name="Currency 2 6 3 3 2 6 2 3" xfId="7190" xr:uid="{00000000-0005-0000-0000-0000161C0000}"/>
    <cellStyle name="Currency 2 6 3 3 2 6 3" xfId="7191" xr:uid="{00000000-0005-0000-0000-0000171C0000}"/>
    <cellStyle name="Currency 2 6 3 3 2 6 3 2" xfId="7192" xr:uid="{00000000-0005-0000-0000-0000181C0000}"/>
    <cellStyle name="Currency 2 6 3 3 2 6 3 2 2" xfId="7193" xr:uid="{00000000-0005-0000-0000-0000191C0000}"/>
    <cellStyle name="Currency 2 6 3 3 2 6 3 3" xfId="7194" xr:uid="{00000000-0005-0000-0000-00001A1C0000}"/>
    <cellStyle name="Currency 2 6 3 3 2 6 4" xfId="7195" xr:uid="{00000000-0005-0000-0000-00001B1C0000}"/>
    <cellStyle name="Currency 2 6 3 3 2 6 4 2" xfId="7196" xr:uid="{00000000-0005-0000-0000-00001C1C0000}"/>
    <cellStyle name="Currency 2 6 3 3 2 6 4 2 2" xfId="7197" xr:uid="{00000000-0005-0000-0000-00001D1C0000}"/>
    <cellStyle name="Currency 2 6 3 3 2 6 4 3" xfId="7198" xr:uid="{00000000-0005-0000-0000-00001E1C0000}"/>
    <cellStyle name="Currency 2 6 3 3 2 6 5" xfId="7199" xr:uid="{00000000-0005-0000-0000-00001F1C0000}"/>
    <cellStyle name="Currency 2 6 3 3 2 6 5 2" xfId="7200" xr:uid="{00000000-0005-0000-0000-0000201C0000}"/>
    <cellStyle name="Currency 2 6 3 3 2 6 6" xfId="7201" xr:uid="{00000000-0005-0000-0000-0000211C0000}"/>
    <cellStyle name="Currency 2 6 3 3 2 6 6 2" xfId="7202" xr:uid="{00000000-0005-0000-0000-0000221C0000}"/>
    <cellStyle name="Currency 2 6 3 3 2 6 7" xfId="7203" xr:uid="{00000000-0005-0000-0000-0000231C0000}"/>
    <cellStyle name="Currency 2 6 3 3 2 7" xfId="7204" xr:uid="{00000000-0005-0000-0000-0000241C0000}"/>
    <cellStyle name="Currency 2 6 3 3 2 7 2" xfId="7205" xr:uid="{00000000-0005-0000-0000-0000251C0000}"/>
    <cellStyle name="Currency 2 6 3 3 2 7 2 2" xfId="7206" xr:uid="{00000000-0005-0000-0000-0000261C0000}"/>
    <cellStyle name="Currency 2 6 3 3 2 7 3" xfId="7207" xr:uid="{00000000-0005-0000-0000-0000271C0000}"/>
    <cellStyle name="Currency 2 6 3 3 2 8" xfId="7208" xr:uid="{00000000-0005-0000-0000-0000281C0000}"/>
    <cellStyle name="Currency 2 6 3 3 2 8 2" xfId="7209" xr:uid="{00000000-0005-0000-0000-0000291C0000}"/>
    <cellStyle name="Currency 2 6 3 3 2 8 2 2" xfId="7210" xr:uid="{00000000-0005-0000-0000-00002A1C0000}"/>
    <cellStyle name="Currency 2 6 3 3 2 8 3" xfId="7211" xr:uid="{00000000-0005-0000-0000-00002B1C0000}"/>
    <cellStyle name="Currency 2 6 3 3 2 9" xfId="7212" xr:uid="{00000000-0005-0000-0000-00002C1C0000}"/>
    <cellStyle name="Currency 2 6 3 3 3" xfId="7213" xr:uid="{00000000-0005-0000-0000-00002D1C0000}"/>
    <cellStyle name="Currency 2 6 3 3 3 10" xfId="7214" xr:uid="{00000000-0005-0000-0000-00002E1C0000}"/>
    <cellStyle name="Currency 2 6 3 3 3 11" xfId="7215" xr:uid="{00000000-0005-0000-0000-00002F1C0000}"/>
    <cellStyle name="Currency 2 6 3 3 3 12" xfId="7216" xr:uid="{00000000-0005-0000-0000-0000301C0000}"/>
    <cellStyle name="Currency 2 6 3 3 3 13" xfId="7217" xr:uid="{00000000-0005-0000-0000-0000311C0000}"/>
    <cellStyle name="Currency 2 6 3 3 3 2" xfId="7218" xr:uid="{00000000-0005-0000-0000-0000321C0000}"/>
    <cellStyle name="Currency 2 6 3 3 3 2 10" xfId="7219" xr:uid="{00000000-0005-0000-0000-0000331C0000}"/>
    <cellStyle name="Currency 2 6 3 3 3 2 2" xfId="7220" xr:uid="{00000000-0005-0000-0000-0000341C0000}"/>
    <cellStyle name="Currency 2 6 3 3 3 2 2 2" xfId="7221" xr:uid="{00000000-0005-0000-0000-0000351C0000}"/>
    <cellStyle name="Currency 2 6 3 3 3 2 2 3" xfId="7222" xr:uid="{00000000-0005-0000-0000-0000361C0000}"/>
    <cellStyle name="Currency 2 6 3 3 3 2 3" xfId="7223" xr:uid="{00000000-0005-0000-0000-0000371C0000}"/>
    <cellStyle name="Currency 2 6 3 3 3 2 3 2" xfId="7224" xr:uid="{00000000-0005-0000-0000-0000381C0000}"/>
    <cellStyle name="Currency 2 6 3 3 3 2 3 3" xfId="7225" xr:uid="{00000000-0005-0000-0000-0000391C0000}"/>
    <cellStyle name="Currency 2 6 3 3 3 2 3 4" xfId="7226" xr:uid="{00000000-0005-0000-0000-00003A1C0000}"/>
    <cellStyle name="Currency 2 6 3 3 3 2 4" xfId="7227" xr:uid="{00000000-0005-0000-0000-00003B1C0000}"/>
    <cellStyle name="Currency 2 6 3 3 3 2 4 2" xfId="7228" xr:uid="{00000000-0005-0000-0000-00003C1C0000}"/>
    <cellStyle name="Currency 2 6 3 3 3 2 4 2 2" xfId="7229" xr:uid="{00000000-0005-0000-0000-00003D1C0000}"/>
    <cellStyle name="Currency 2 6 3 3 3 2 4 3" xfId="7230" xr:uid="{00000000-0005-0000-0000-00003E1C0000}"/>
    <cellStyle name="Currency 2 6 3 3 3 2 5" xfId="7231" xr:uid="{00000000-0005-0000-0000-00003F1C0000}"/>
    <cellStyle name="Currency 2 6 3 3 3 2 5 2" xfId="7232" xr:uid="{00000000-0005-0000-0000-0000401C0000}"/>
    <cellStyle name="Currency 2 6 3 3 3 2 5 2 2" xfId="7233" xr:uid="{00000000-0005-0000-0000-0000411C0000}"/>
    <cellStyle name="Currency 2 6 3 3 3 2 5 3" xfId="7234" xr:uid="{00000000-0005-0000-0000-0000421C0000}"/>
    <cellStyle name="Currency 2 6 3 3 3 2 6" xfId="7235" xr:uid="{00000000-0005-0000-0000-0000431C0000}"/>
    <cellStyle name="Currency 2 6 3 3 3 2 6 2" xfId="7236" xr:uid="{00000000-0005-0000-0000-0000441C0000}"/>
    <cellStyle name="Currency 2 6 3 3 3 2 6 2 2" xfId="7237" xr:uid="{00000000-0005-0000-0000-0000451C0000}"/>
    <cellStyle name="Currency 2 6 3 3 3 2 6 3" xfId="7238" xr:uid="{00000000-0005-0000-0000-0000461C0000}"/>
    <cellStyle name="Currency 2 6 3 3 3 2 7" xfId="7239" xr:uid="{00000000-0005-0000-0000-0000471C0000}"/>
    <cellStyle name="Currency 2 6 3 3 3 2 7 2" xfId="7240" xr:uid="{00000000-0005-0000-0000-0000481C0000}"/>
    <cellStyle name="Currency 2 6 3 3 3 2 8" xfId="7241" xr:uid="{00000000-0005-0000-0000-0000491C0000}"/>
    <cellStyle name="Currency 2 6 3 3 3 2 8 2" xfId="7242" xr:uid="{00000000-0005-0000-0000-00004A1C0000}"/>
    <cellStyle name="Currency 2 6 3 3 3 2 9" xfId="7243" xr:uid="{00000000-0005-0000-0000-00004B1C0000}"/>
    <cellStyle name="Currency 2 6 3 3 3 3" xfId="7244" xr:uid="{00000000-0005-0000-0000-00004C1C0000}"/>
    <cellStyle name="Currency 2 6 3 3 3 3 2" xfId="7245" xr:uid="{00000000-0005-0000-0000-00004D1C0000}"/>
    <cellStyle name="Currency 2 6 3 3 3 3 2 2" xfId="7246" xr:uid="{00000000-0005-0000-0000-00004E1C0000}"/>
    <cellStyle name="Currency 2 6 3 3 3 3 2 3" xfId="7247" xr:uid="{00000000-0005-0000-0000-00004F1C0000}"/>
    <cellStyle name="Currency 2 6 3 3 3 3 3" xfId="7248" xr:uid="{00000000-0005-0000-0000-0000501C0000}"/>
    <cellStyle name="Currency 2 6 3 3 3 4" xfId="7249" xr:uid="{00000000-0005-0000-0000-0000511C0000}"/>
    <cellStyle name="Currency 2 6 3 3 3 4 2" xfId="7250" xr:uid="{00000000-0005-0000-0000-0000521C0000}"/>
    <cellStyle name="Currency 2 6 3 3 3 4 3" xfId="7251" xr:uid="{00000000-0005-0000-0000-0000531C0000}"/>
    <cellStyle name="Currency 2 6 3 3 3 4 4" xfId="7252" xr:uid="{00000000-0005-0000-0000-0000541C0000}"/>
    <cellStyle name="Currency 2 6 3 3 3 5" xfId="7253" xr:uid="{00000000-0005-0000-0000-0000551C0000}"/>
    <cellStyle name="Currency 2 6 3 3 3 5 2" xfId="7254" xr:uid="{00000000-0005-0000-0000-0000561C0000}"/>
    <cellStyle name="Currency 2 6 3 3 3 5 2 2" xfId="7255" xr:uid="{00000000-0005-0000-0000-0000571C0000}"/>
    <cellStyle name="Currency 2 6 3 3 3 5 3" xfId="7256" xr:uid="{00000000-0005-0000-0000-0000581C0000}"/>
    <cellStyle name="Currency 2 6 3 3 3 6" xfId="7257" xr:uid="{00000000-0005-0000-0000-0000591C0000}"/>
    <cellStyle name="Currency 2 6 3 3 3 6 2" xfId="7258" xr:uid="{00000000-0005-0000-0000-00005A1C0000}"/>
    <cellStyle name="Currency 2 6 3 3 3 6 2 2" xfId="7259" xr:uid="{00000000-0005-0000-0000-00005B1C0000}"/>
    <cellStyle name="Currency 2 6 3 3 3 6 3" xfId="7260" xr:uid="{00000000-0005-0000-0000-00005C1C0000}"/>
    <cellStyle name="Currency 2 6 3 3 3 7" xfId="7261" xr:uid="{00000000-0005-0000-0000-00005D1C0000}"/>
    <cellStyle name="Currency 2 6 3 3 3 7 2" xfId="7262" xr:uid="{00000000-0005-0000-0000-00005E1C0000}"/>
    <cellStyle name="Currency 2 6 3 3 3 7 2 2" xfId="7263" xr:uid="{00000000-0005-0000-0000-00005F1C0000}"/>
    <cellStyle name="Currency 2 6 3 3 3 7 3" xfId="7264" xr:uid="{00000000-0005-0000-0000-0000601C0000}"/>
    <cellStyle name="Currency 2 6 3 3 3 8" xfId="7265" xr:uid="{00000000-0005-0000-0000-0000611C0000}"/>
    <cellStyle name="Currency 2 6 3 3 3 8 2" xfId="7266" xr:uid="{00000000-0005-0000-0000-0000621C0000}"/>
    <cellStyle name="Currency 2 6 3 3 3 9" xfId="7267" xr:uid="{00000000-0005-0000-0000-0000631C0000}"/>
    <cellStyle name="Currency 2 6 3 3 3 9 2" xfId="7268" xr:uid="{00000000-0005-0000-0000-0000641C0000}"/>
    <cellStyle name="Currency 2 6 3 3 4" xfId="7269" xr:uid="{00000000-0005-0000-0000-0000651C0000}"/>
    <cellStyle name="Currency 2 6 3 3 4 2" xfId="7270" xr:uid="{00000000-0005-0000-0000-0000661C0000}"/>
    <cellStyle name="Currency 2 6 3 3 4 2 10" xfId="7271" xr:uid="{00000000-0005-0000-0000-0000671C0000}"/>
    <cellStyle name="Currency 2 6 3 3 4 2 11" xfId="7272" xr:uid="{00000000-0005-0000-0000-0000681C0000}"/>
    <cellStyle name="Currency 2 6 3 3 4 2 2" xfId="7273" xr:uid="{00000000-0005-0000-0000-0000691C0000}"/>
    <cellStyle name="Currency 2 6 3 3 4 2 2 2" xfId="7274" xr:uid="{00000000-0005-0000-0000-00006A1C0000}"/>
    <cellStyle name="Currency 2 6 3 3 4 2 2 3" xfId="7275" xr:uid="{00000000-0005-0000-0000-00006B1C0000}"/>
    <cellStyle name="Currency 2 6 3 3 4 2 3" xfId="7276" xr:uid="{00000000-0005-0000-0000-00006C1C0000}"/>
    <cellStyle name="Currency 2 6 3 3 4 2 3 2" xfId="7277" xr:uid="{00000000-0005-0000-0000-00006D1C0000}"/>
    <cellStyle name="Currency 2 6 3 3 4 2 3 3" xfId="7278" xr:uid="{00000000-0005-0000-0000-00006E1C0000}"/>
    <cellStyle name="Currency 2 6 3 3 4 2 4" xfId="7279" xr:uid="{00000000-0005-0000-0000-00006F1C0000}"/>
    <cellStyle name="Currency 2 6 3 3 4 2 4 2" xfId="7280" xr:uid="{00000000-0005-0000-0000-0000701C0000}"/>
    <cellStyle name="Currency 2 6 3 3 4 2 4 2 2" xfId="7281" xr:uid="{00000000-0005-0000-0000-0000711C0000}"/>
    <cellStyle name="Currency 2 6 3 3 4 2 4 3" xfId="7282" xr:uid="{00000000-0005-0000-0000-0000721C0000}"/>
    <cellStyle name="Currency 2 6 3 3 4 2 5" xfId="7283" xr:uid="{00000000-0005-0000-0000-0000731C0000}"/>
    <cellStyle name="Currency 2 6 3 3 4 2 5 2" xfId="7284" xr:uid="{00000000-0005-0000-0000-0000741C0000}"/>
    <cellStyle name="Currency 2 6 3 3 4 2 5 2 2" xfId="7285" xr:uid="{00000000-0005-0000-0000-0000751C0000}"/>
    <cellStyle name="Currency 2 6 3 3 4 2 5 3" xfId="7286" xr:uid="{00000000-0005-0000-0000-0000761C0000}"/>
    <cellStyle name="Currency 2 6 3 3 4 2 6" xfId="7287" xr:uid="{00000000-0005-0000-0000-0000771C0000}"/>
    <cellStyle name="Currency 2 6 3 3 4 2 6 2" xfId="7288" xr:uid="{00000000-0005-0000-0000-0000781C0000}"/>
    <cellStyle name="Currency 2 6 3 3 4 2 6 2 2" xfId="7289" xr:uid="{00000000-0005-0000-0000-0000791C0000}"/>
    <cellStyle name="Currency 2 6 3 3 4 2 6 3" xfId="7290" xr:uid="{00000000-0005-0000-0000-00007A1C0000}"/>
    <cellStyle name="Currency 2 6 3 3 4 2 7" xfId="7291" xr:uid="{00000000-0005-0000-0000-00007B1C0000}"/>
    <cellStyle name="Currency 2 6 3 3 4 2 7 2" xfId="7292" xr:uid="{00000000-0005-0000-0000-00007C1C0000}"/>
    <cellStyle name="Currency 2 6 3 3 4 2 8" xfId="7293" xr:uid="{00000000-0005-0000-0000-00007D1C0000}"/>
    <cellStyle name="Currency 2 6 3 3 4 2 8 2" xfId="7294" xr:uid="{00000000-0005-0000-0000-00007E1C0000}"/>
    <cellStyle name="Currency 2 6 3 3 4 2 9" xfId="7295" xr:uid="{00000000-0005-0000-0000-00007F1C0000}"/>
    <cellStyle name="Currency 2 6 3 3 4 3" xfId="7296" xr:uid="{00000000-0005-0000-0000-0000801C0000}"/>
    <cellStyle name="Currency 2 6 3 3 4 3 2" xfId="7297" xr:uid="{00000000-0005-0000-0000-0000811C0000}"/>
    <cellStyle name="Currency 2 6 3 3 4 3 2 2" xfId="7298" xr:uid="{00000000-0005-0000-0000-0000821C0000}"/>
    <cellStyle name="Currency 2 6 3 3 4 3 2 3" xfId="7299" xr:uid="{00000000-0005-0000-0000-0000831C0000}"/>
    <cellStyle name="Currency 2 6 3 3 4 3 3" xfId="7300" xr:uid="{00000000-0005-0000-0000-0000841C0000}"/>
    <cellStyle name="Currency 2 6 3 3 4 4" xfId="7301" xr:uid="{00000000-0005-0000-0000-0000851C0000}"/>
    <cellStyle name="Currency 2 6 3 3 4 4 2" xfId="7302" xr:uid="{00000000-0005-0000-0000-0000861C0000}"/>
    <cellStyle name="Currency 2 6 3 3 4 4 2 2" xfId="7303" xr:uid="{00000000-0005-0000-0000-0000871C0000}"/>
    <cellStyle name="Currency 2 6 3 3 4 4 3" xfId="7304" xr:uid="{00000000-0005-0000-0000-0000881C0000}"/>
    <cellStyle name="Currency 2 6 3 3 4 4 4" xfId="7305" xr:uid="{00000000-0005-0000-0000-0000891C0000}"/>
    <cellStyle name="Currency 2 6 3 3 4 5" xfId="7306" xr:uid="{00000000-0005-0000-0000-00008A1C0000}"/>
    <cellStyle name="Currency 2 6 3 3 4 5 2" xfId="7307" xr:uid="{00000000-0005-0000-0000-00008B1C0000}"/>
    <cellStyle name="Currency 2 6 3 3 4 5 2 2" xfId="7308" xr:uid="{00000000-0005-0000-0000-00008C1C0000}"/>
    <cellStyle name="Currency 2 6 3 3 4 5 3" xfId="7309" xr:uid="{00000000-0005-0000-0000-00008D1C0000}"/>
    <cellStyle name="Currency 2 6 3 3 4 6" xfId="7310" xr:uid="{00000000-0005-0000-0000-00008E1C0000}"/>
    <cellStyle name="Currency 2 6 3 3 4 7" xfId="7311" xr:uid="{00000000-0005-0000-0000-00008F1C0000}"/>
    <cellStyle name="Currency 2 6 3 3 5" xfId="7312" xr:uid="{00000000-0005-0000-0000-0000901C0000}"/>
    <cellStyle name="Currency 2 6 3 3 5 10" xfId="7313" xr:uid="{00000000-0005-0000-0000-0000911C0000}"/>
    <cellStyle name="Currency 2 6 3 3 5 2" xfId="7314" xr:uid="{00000000-0005-0000-0000-0000921C0000}"/>
    <cellStyle name="Currency 2 6 3 3 5 2 2" xfId="7315" xr:uid="{00000000-0005-0000-0000-0000931C0000}"/>
    <cellStyle name="Currency 2 6 3 3 5 2 3" xfId="7316" xr:uid="{00000000-0005-0000-0000-0000941C0000}"/>
    <cellStyle name="Currency 2 6 3 3 5 3" xfId="7317" xr:uid="{00000000-0005-0000-0000-0000951C0000}"/>
    <cellStyle name="Currency 2 6 3 3 5 3 2" xfId="7318" xr:uid="{00000000-0005-0000-0000-0000961C0000}"/>
    <cellStyle name="Currency 2 6 3 3 5 3 3" xfId="7319" xr:uid="{00000000-0005-0000-0000-0000971C0000}"/>
    <cellStyle name="Currency 2 6 3 3 5 4" xfId="7320" xr:uid="{00000000-0005-0000-0000-0000981C0000}"/>
    <cellStyle name="Currency 2 6 3 3 5 4 2" xfId="7321" xr:uid="{00000000-0005-0000-0000-0000991C0000}"/>
    <cellStyle name="Currency 2 6 3 3 5 4 2 2" xfId="7322" xr:uid="{00000000-0005-0000-0000-00009A1C0000}"/>
    <cellStyle name="Currency 2 6 3 3 5 4 3" xfId="7323" xr:uid="{00000000-0005-0000-0000-00009B1C0000}"/>
    <cellStyle name="Currency 2 6 3 3 5 5" xfId="7324" xr:uid="{00000000-0005-0000-0000-00009C1C0000}"/>
    <cellStyle name="Currency 2 6 3 3 5 5 2" xfId="7325" xr:uid="{00000000-0005-0000-0000-00009D1C0000}"/>
    <cellStyle name="Currency 2 6 3 3 5 5 2 2" xfId="7326" xr:uid="{00000000-0005-0000-0000-00009E1C0000}"/>
    <cellStyle name="Currency 2 6 3 3 5 5 3" xfId="7327" xr:uid="{00000000-0005-0000-0000-00009F1C0000}"/>
    <cellStyle name="Currency 2 6 3 3 5 6" xfId="7328" xr:uid="{00000000-0005-0000-0000-0000A01C0000}"/>
    <cellStyle name="Currency 2 6 3 3 5 6 2" xfId="7329" xr:uid="{00000000-0005-0000-0000-0000A11C0000}"/>
    <cellStyle name="Currency 2 6 3 3 5 6 2 2" xfId="7330" xr:uid="{00000000-0005-0000-0000-0000A21C0000}"/>
    <cellStyle name="Currency 2 6 3 3 5 6 3" xfId="7331" xr:uid="{00000000-0005-0000-0000-0000A31C0000}"/>
    <cellStyle name="Currency 2 6 3 3 5 7" xfId="7332" xr:uid="{00000000-0005-0000-0000-0000A41C0000}"/>
    <cellStyle name="Currency 2 6 3 3 5 7 2" xfId="7333" xr:uid="{00000000-0005-0000-0000-0000A51C0000}"/>
    <cellStyle name="Currency 2 6 3 3 5 8" xfId="7334" xr:uid="{00000000-0005-0000-0000-0000A61C0000}"/>
    <cellStyle name="Currency 2 6 3 3 5 8 2" xfId="7335" xr:uid="{00000000-0005-0000-0000-0000A71C0000}"/>
    <cellStyle name="Currency 2 6 3 3 5 9" xfId="7336" xr:uid="{00000000-0005-0000-0000-0000A81C0000}"/>
    <cellStyle name="Currency 2 6 3 3 6" xfId="7337" xr:uid="{00000000-0005-0000-0000-0000A91C0000}"/>
    <cellStyle name="Currency 2 6 3 3 6 10" xfId="7338" xr:uid="{00000000-0005-0000-0000-0000AA1C0000}"/>
    <cellStyle name="Currency 2 6 3 3 6 11" xfId="7339" xr:uid="{00000000-0005-0000-0000-0000AB1C0000}"/>
    <cellStyle name="Currency 2 6 3 3 6 12" xfId="7340" xr:uid="{00000000-0005-0000-0000-0000AC1C0000}"/>
    <cellStyle name="Currency 2 6 3 3 6 2" xfId="7341" xr:uid="{00000000-0005-0000-0000-0000AD1C0000}"/>
    <cellStyle name="Currency 2 6 3 3 6 2 2" xfId="7342" xr:uid="{00000000-0005-0000-0000-0000AE1C0000}"/>
    <cellStyle name="Currency 2 6 3 3 6 2 3" xfId="7343" xr:uid="{00000000-0005-0000-0000-0000AF1C0000}"/>
    <cellStyle name="Currency 2 6 3 3 6 3" xfId="7344" xr:uid="{00000000-0005-0000-0000-0000B01C0000}"/>
    <cellStyle name="Currency 2 6 3 3 6 3 2" xfId="7345" xr:uid="{00000000-0005-0000-0000-0000B11C0000}"/>
    <cellStyle name="Currency 2 6 3 3 6 3 3" xfId="7346" xr:uid="{00000000-0005-0000-0000-0000B21C0000}"/>
    <cellStyle name="Currency 2 6 3 3 6 4" xfId="7347" xr:uid="{00000000-0005-0000-0000-0000B31C0000}"/>
    <cellStyle name="Currency 2 6 3 3 6 5" xfId="7348" xr:uid="{00000000-0005-0000-0000-0000B41C0000}"/>
    <cellStyle name="Currency 2 6 3 3 6 5 2" xfId="7349" xr:uid="{00000000-0005-0000-0000-0000B51C0000}"/>
    <cellStyle name="Currency 2 6 3 3 6 5 2 2" xfId="7350" xr:uid="{00000000-0005-0000-0000-0000B61C0000}"/>
    <cellStyle name="Currency 2 6 3 3 6 5 3" xfId="7351" xr:uid="{00000000-0005-0000-0000-0000B71C0000}"/>
    <cellStyle name="Currency 2 6 3 3 6 6" xfId="7352" xr:uid="{00000000-0005-0000-0000-0000B81C0000}"/>
    <cellStyle name="Currency 2 6 3 3 6 6 2" xfId="7353" xr:uid="{00000000-0005-0000-0000-0000B91C0000}"/>
    <cellStyle name="Currency 2 6 3 3 6 6 2 2" xfId="7354" xr:uid="{00000000-0005-0000-0000-0000BA1C0000}"/>
    <cellStyle name="Currency 2 6 3 3 6 6 3" xfId="7355" xr:uid="{00000000-0005-0000-0000-0000BB1C0000}"/>
    <cellStyle name="Currency 2 6 3 3 6 7" xfId="7356" xr:uid="{00000000-0005-0000-0000-0000BC1C0000}"/>
    <cellStyle name="Currency 2 6 3 3 6 7 2" xfId="7357" xr:uid="{00000000-0005-0000-0000-0000BD1C0000}"/>
    <cellStyle name="Currency 2 6 3 3 6 7 2 2" xfId="7358" xr:uid="{00000000-0005-0000-0000-0000BE1C0000}"/>
    <cellStyle name="Currency 2 6 3 3 6 7 3" xfId="7359" xr:uid="{00000000-0005-0000-0000-0000BF1C0000}"/>
    <cellStyle name="Currency 2 6 3 3 6 8" xfId="7360" xr:uid="{00000000-0005-0000-0000-0000C01C0000}"/>
    <cellStyle name="Currency 2 6 3 3 6 8 2" xfId="7361" xr:uid="{00000000-0005-0000-0000-0000C11C0000}"/>
    <cellStyle name="Currency 2 6 3 3 6 9" xfId="7362" xr:uid="{00000000-0005-0000-0000-0000C21C0000}"/>
    <cellStyle name="Currency 2 6 3 3 6 9 2" xfId="7363" xr:uid="{00000000-0005-0000-0000-0000C31C0000}"/>
    <cellStyle name="Currency 2 6 3 3 7" xfId="7364" xr:uid="{00000000-0005-0000-0000-0000C41C0000}"/>
    <cellStyle name="Currency 2 6 3 3 7 2" xfId="7365" xr:uid="{00000000-0005-0000-0000-0000C51C0000}"/>
    <cellStyle name="Currency 2 6 3 3 7 3" xfId="7366" xr:uid="{00000000-0005-0000-0000-0000C61C0000}"/>
    <cellStyle name="Currency 2 6 3 3 8" xfId="7367" xr:uid="{00000000-0005-0000-0000-0000C71C0000}"/>
    <cellStyle name="Currency 2 6 3 3 8 2" xfId="7368" xr:uid="{00000000-0005-0000-0000-0000C81C0000}"/>
    <cellStyle name="Currency 2 6 3 3 8 2 2" xfId="7369" xr:uid="{00000000-0005-0000-0000-0000C91C0000}"/>
    <cellStyle name="Currency 2 6 3 3 8 3" xfId="7370" xr:uid="{00000000-0005-0000-0000-0000CA1C0000}"/>
    <cellStyle name="Currency 2 6 3 3 8 4" xfId="7371" xr:uid="{00000000-0005-0000-0000-0000CB1C0000}"/>
    <cellStyle name="Currency 2 6 3 3 9" xfId="7372" xr:uid="{00000000-0005-0000-0000-0000CC1C0000}"/>
    <cellStyle name="Currency 2 6 3 3 9 2" xfId="7373" xr:uid="{00000000-0005-0000-0000-0000CD1C0000}"/>
    <cellStyle name="Currency 2 6 3 3 9 2 2" xfId="7374" xr:uid="{00000000-0005-0000-0000-0000CE1C0000}"/>
    <cellStyle name="Currency 2 6 3 3 9 3" xfId="7375" xr:uid="{00000000-0005-0000-0000-0000CF1C0000}"/>
    <cellStyle name="Currency 2 6 3 4" xfId="7376" xr:uid="{00000000-0005-0000-0000-0000D01C0000}"/>
    <cellStyle name="Currency 2 6 3 4 2" xfId="7377" xr:uid="{00000000-0005-0000-0000-0000D11C0000}"/>
    <cellStyle name="Currency 2 6 3 4 2 10" xfId="7378" xr:uid="{00000000-0005-0000-0000-0000D21C0000}"/>
    <cellStyle name="Currency 2 6 3 4 2 2" xfId="7379" xr:uid="{00000000-0005-0000-0000-0000D31C0000}"/>
    <cellStyle name="Currency 2 6 3 4 2 2 2" xfId="7380" xr:uid="{00000000-0005-0000-0000-0000D41C0000}"/>
    <cellStyle name="Currency 2 6 3 4 2 2 3" xfId="7381" xr:uid="{00000000-0005-0000-0000-0000D51C0000}"/>
    <cellStyle name="Currency 2 6 3 4 2 3" xfId="7382" xr:uid="{00000000-0005-0000-0000-0000D61C0000}"/>
    <cellStyle name="Currency 2 6 3 4 2 3 2" xfId="7383" xr:uid="{00000000-0005-0000-0000-0000D71C0000}"/>
    <cellStyle name="Currency 2 6 3 4 2 3 3" xfId="7384" xr:uid="{00000000-0005-0000-0000-0000D81C0000}"/>
    <cellStyle name="Currency 2 6 3 4 2 4" xfId="7385" xr:uid="{00000000-0005-0000-0000-0000D91C0000}"/>
    <cellStyle name="Currency 2 6 3 4 2 4 2" xfId="7386" xr:uid="{00000000-0005-0000-0000-0000DA1C0000}"/>
    <cellStyle name="Currency 2 6 3 4 2 4 2 2" xfId="7387" xr:uid="{00000000-0005-0000-0000-0000DB1C0000}"/>
    <cellStyle name="Currency 2 6 3 4 2 4 3" xfId="7388" xr:uid="{00000000-0005-0000-0000-0000DC1C0000}"/>
    <cellStyle name="Currency 2 6 3 4 2 5" xfId="7389" xr:uid="{00000000-0005-0000-0000-0000DD1C0000}"/>
    <cellStyle name="Currency 2 6 3 4 2 5 2" xfId="7390" xr:uid="{00000000-0005-0000-0000-0000DE1C0000}"/>
    <cellStyle name="Currency 2 6 3 4 2 5 2 2" xfId="7391" xr:uid="{00000000-0005-0000-0000-0000DF1C0000}"/>
    <cellStyle name="Currency 2 6 3 4 2 5 3" xfId="7392" xr:uid="{00000000-0005-0000-0000-0000E01C0000}"/>
    <cellStyle name="Currency 2 6 3 4 2 6" xfId="7393" xr:uid="{00000000-0005-0000-0000-0000E11C0000}"/>
    <cellStyle name="Currency 2 6 3 4 2 6 2" xfId="7394" xr:uid="{00000000-0005-0000-0000-0000E21C0000}"/>
    <cellStyle name="Currency 2 6 3 4 2 6 2 2" xfId="7395" xr:uid="{00000000-0005-0000-0000-0000E31C0000}"/>
    <cellStyle name="Currency 2 6 3 4 2 6 3" xfId="7396" xr:uid="{00000000-0005-0000-0000-0000E41C0000}"/>
    <cellStyle name="Currency 2 6 3 4 2 7" xfId="7397" xr:uid="{00000000-0005-0000-0000-0000E51C0000}"/>
    <cellStyle name="Currency 2 6 3 4 2 7 2" xfId="7398" xr:uid="{00000000-0005-0000-0000-0000E61C0000}"/>
    <cellStyle name="Currency 2 6 3 4 2 8" xfId="7399" xr:uid="{00000000-0005-0000-0000-0000E71C0000}"/>
    <cellStyle name="Currency 2 6 3 4 2 8 2" xfId="7400" xr:uid="{00000000-0005-0000-0000-0000E81C0000}"/>
    <cellStyle name="Currency 2 6 3 4 2 9" xfId="7401" xr:uid="{00000000-0005-0000-0000-0000E91C0000}"/>
    <cellStyle name="Currency 2 6 3 4 3" xfId="7402" xr:uid="{00000000-0005-0000-0000-0000EA1C0000}"/>
    <cellStyle name="Currency 2 6 3 4 3 10" xfId="7403" xr:uid="{00000000-0005-0000-0000-0000EB1C0000}"/>
    <cellStyle name="Currency 2 6 3 4 3 2" xfId="7404" xr:uid="{00000000-0005-0000-0000-0000EC1C0000}"/>
    <cellStyle name="Currency 2 6 3 4 3 2 2" xfId="7405" xr:uid="{00000000-0005-0000-0000-0000ED1C0000}"/>
    <cellStyle name="Currency 2 6 3 4 3 2 3" xfId="7406" xr:uid="{00000000-0005-0000-0000-0000EE1C0000}"/>
    <cellStyle name="Currency 2 6 3 4 3 3" xfId="7407" xr:uid="{00000000-0005-0000-0000-0000EF1C0000}"/>
    <cellStyle name="Currency 2 6 3 4 3 3 2" xfId="7408" xr:uid="{00000000-0005-0000-0000-0000F01C0000}"/>
    <cellStyle name="Currency 2 6 3 4 3 3 3" xfId="7409" xr:uid="{00000000-0005-0000-0000-0000F11C0000}"/>
    <cellStyle name="Currency 2 6 3 4 3 4" xfId="7410" xr:uid="{00000000-0005-0000-0000-0000F21C0000}"/>
    <cellStyle name="Currency 2 6 3 4 3 4 2" xfId="7411" xr:uid="{00000000-0005-0000-0000-0000F31C0000}"/>
    <cellStyle name="Currency 2 6 3 4 3 4 2 2" xfId="7412" xr:uid="{00000000-0005-0000-0000-0000F41C0000}"/>
    <cellStyle name="Currency 2 6 3 4 3 4 3" xfId="7413" xr:uid="{00000000-0005-0000-0000-0000F51C0000}"/>
    <cellStyle name="Currency 2 6 3 4 3 5" xfId="7414" xr:uid="{00000000-0005-0000-0000-0000F61C0000}"/>
    <cellStyle name="Currency 2 6 3 4 3 5 2" xfId="7415" xr:uid="{00000000-0005-0000-0000-0000F71C0000}"/>
    <cellStyle name="Currency 2 6 3 4 3 5 2 2" xfId="7416" xr:uid="{00000000-0005-0000-0000-0000F81C0000}"/>
    <cellStyle name="Currency 2 6 3 4 3 5 3" xfId="7417" xr:uid="{00000000-0005-0000-0000-0000F91C0000}"/>
    <cellStyle name="Currency 2 6 3 4 3 6" xfId="7418" xr:uid="{00000000-0005-0000-0000-0000FA1C0000}"/>
    <cellStyle name="Currency 2 6 3 4 3 6 2" xfId="7419" xr:uid="{00000000-0005-0000-0000-0000FB1C0000}"/>
    <cellStyle name="Currency 2 6 3 4 3 6 2 2" xfId="7420" xr:uid="{00000000-0005-0000-0000-0000FC1C0000}"/>
    <cellStyle name="Currency 2 6 3 4 3 6 3" xfId="7421" xr:uid="{00000000-0005-0000-0000-0000FD1C0000}"/>
    <cellStyle name="Currency 2 6 3 4 3 7" xfId="7422" xr:uid="{00000000-0005-0000-0000-0000FE1C0000}"/>
    <cellStyle name="Currency 2 6 3 4 3 7 2" xfId="7423" xr:uid="{00000000-0005-0000-0000-0000FF1C0000}"/>
    <cellStyle name="Currency 2 6 3 4 3 8" xfId="7424" xr:uid="{00000000-0005-0000-0000-0000001D0000}"/>
    <cellStyle name="Currency 2 6 3 4 3 8 2" xfId="7425" xr:uid="{00000000-0005-0000-0000-0000011D0000}"/>
    <cellStyle name="Currency 2 6 3 4 3 9" xfId="7426" xr:uid="{00000000-0005-0000-0000-0000021D0000}"/>
    <cellStyle name="Currency 2 6 3 4 4" xfId="7427" xr:uid="{00000000-0005-0000-0000-0000031D0000}"/>
    <cellStyle name="Currency 2 6 3 4 4 10" xfId="7428" xr:uid="{00000000-0005-0000-0000-0000041D0000}"/>
    <cellStyle name="Currency 2 6 3 4 4 2" xfId="7429" xr:uid="{00000000-0005-0000-0000-0000051D0000}"/>
    <cellStyle name="Currency 2 6 3 4 4 3" xfId="7430" xr:uid="{00000000-0005-0000-0000-0000061D0000}"/>
    <cellStyle name="Currency 2 6 3 4 4 3 2" xfId="7431" xr:uid="{00000000-0005-0000-0000-0000071D0000}"/>
    <cellStyle name="Currency 2 6 3 4 4 3 2 2" xfId="7432" xr:uid="{00000000-0005-0000-0000-0000081D0000}"/>
    <cellStyle name="Currency 2 6 3 4 4 3 3" xfId="7433" xr:uid="{00000000-0005-0000-0000-0000091D0000}"/>
    <cellStyle name="Currency 2 6 3 4 4 4" xfId="7434" xr:uid="{00000000-0005-0000-0000-00000A1D0000}"/>
    <cellStyle name="Currency 2 6 3 4 4 4 2" xfId="7435" xr:uid="{00000000-0005-0000-0000-00000B1D0000}"/>
    <cellStyle name="Currency 2 6 3 4 4 4 2 2" xfId="7436" xr:uid="{00000000-0005-0000-0000-00000C1D0000}"/>
    <cellStyle name="Currency 2 6 3 4 4 4 3" xfId="7437" xr:uid="{00000000-0005-0000-0000-00000D1D0000}"/>
    <cellStyle name="Currency 2 6 3 4 4 5" xfId="7438" xr:uid="{00000000-0005-0000-0000-00000E1D0000}"/>
    <cellStyle name="Currency 2 6 3 4 4 5 2" xfId="7439" xr:uid="{00000000-0005-0000-0000-00000F1D0000}"/>
    <cellStyle name="Currency 2 6 3 4 4 5 2 2" xfId="7440" xr:uid="{00000000-0005-0000-0000-0000101D0000}"/>
    <cellStyle name="Currency 2 6 3 4 4 5 3" xfId="7441" xr:uid="{00000000-0005-0000-0000-0000111D0000}"/>
    <cellStyle name="Currency 2 6 3 4 4 6" xfId="7442" xr:uid="{00000000-0005-0000-0000-0000121D0000}"/>
    <cellStyle name="Currency 2 6 3 4 4 6 2" xfId="7443" xr:uid="{00000000-0005-0000-0000-0000131D0000}"/>
    <cellStyle name="Currency 2 6 3 4 4 7" xfId="7444" xr:uid="{00000000-0005-0000-0000-0000141D0000}"/>
    <cellStyle name="Currency 2 6 3 4 4 7 2" xfId="7445" xr:uid="{00000000-0005-0000-0000-0000151D0000}"/>
    <cellStyle name="Currency 2 6 3 4 4 8" xfId="7446" xr:uid="{00000000-0005-0000-0000-0000161D0000}"/>
    <cellStyle name="Currency 2 6 3 4 4 9" xfId="7447" xr:uid="{00000000-0005-0000-0000-0000171D0000}"/>
    <cellStyle name="Currency 2 6 3 4 5" xfId="7448" xr:uid="{00000000-0005-0000-0000-0000181D0000}"/>
    <cellStyle name="Currency 2 6 3 4 5 2" xfId="7449" xr:uid="{00000000-0005-0000-0000-0000191D0000}"/>
    <cellStyle name="Currency 2 6 3 4 5 3" xfId="7450" xr:uid="{00000000-0005-0000-0000-00001A1D0000}"/>
    <cellStyle name="Currency 2 6 3 4 5 4" xfId="7451" xr:uid="{00000000-0005-0000-0000-00001B1D0000}"/>
    <cellStyle name="Currency 2 6 3 4 6" xfId="7452" xr:uid="{00000000-0005-0000-0000-00001C1D0000}"/>
    <cellStyle name="Currency 2 6 3 4 6 2" xfId="7453" xr:uid="{00000000-0005-0000-0000-00001D1D0000}"/>
    <cellStyle name="Currency 2 6 3 4 6 2 2" xfId="7454" xr:uid="{00000000-0005-0000-0000-00001E1D0000}"/>
    <cellStyle name="Currency 2 6 3 4 6 2 2 2" xfId="7455" xr:uid="{00000000-0005-0000-0000-00001F1D0000}"/>
    <cellStyle name="Currency 2 6 3 4 6 2 3" xfId="7456" xr:uid="{00000000-0005-0000-0000-0000201D0000}"/>
    <cellStyle name="Currency 2 6 3 4 6 3" xfId="7457" xr:uid="{00000000-0005-0000-0000-0000211D0000}"/>
    <cellStyle name="Currency 2 6 3 4 6 3 2" xfId="7458" xr:uid="{00000000-0005-0000-0000-0000221D0000}"/>
    <cellStyle name="Currency 2 6 3 4 6 3 2 2" xfId="7459" xr:uid="{00000000-0005-0000-0000-0000231D0000}"/>
    <cellStyle name="Currency 2 6 3 4 6 3 3" xfId="7460" xr:uid="{00000000-0005-0000-0000-0000241D0000}"/>
    <cellStyle name="Currency 2 6 3 4 6 4" xfId="7461" xr:uid="{00000000-0005-0000-0000-0000251D0000}"/>
    <cellStyle name="Currency 2 6 3 4 6 4 2" xfId="7462" xr:uid="{00000000-0005-0000-0000-0000261D0000}"/>
    <cellStyle name="Currency 2 6 3 4 6 4 2 2" xfId="7463" xr:uid="{00000000-0005-0000-0000-0000271D0000}"/>
    <cellStyle name="Currency 2 6 3 4 6 4 3" xfId="7464" xr:uid="{00000000-0005-0000-0000-0000281D0000}"/>
    <cellStyle name="Currency 2 6 3 4 6 5" xfId="7465" xr:uid="{00000000-0005-0000-0000-0000291D0000}"/>
    <cellStyle name="Currency 2 6 3 4 6 5 2" xfId="7466" xr:uid="{00000000-0005-0000-0000-00002A1D0000}"/>
    <cellStyle name="Currency 2 6 3 4 6 6" xfId="7467" xr:uid="{00000000-0005-0000-0000-00002B1D0000}"/>
    <cellStyle name="Currency 2 6 3 4 6 6 2" xfId="7468" xr:uid="{00000000-0005-0000-0000-00002C1D0000}"/>
    <cellStyle name="Currency 2 6 3 4 6 7" xfId="7469" xr:uid="{00000000-0005-0000-0000-00002D1D0000}"/>
    <cellStyle name="Currency 2 6 3 4 7" xfId="7470" xr:uid="{00000000-0005-0000-0000-00002E1D0000}"/>
    <cellStyle name="Currency 2 6 3 4 7 2" xfId="7471" xr:uid="{00000000-0005-0000-0000-00002F1D0000}"/>
    <cellStyle name="Currency 2 6 3 4 7 2 2" xfId="7472" xr:uid="{00000000-0005-0000-0000-0000301D0000}"/>
    <cellStyle name="Currency 2 6 3 4 7 3" xfId="7473" xr:uid="{00000000-0005-0000-0000-0000311D0000}"/>
    <cellStyle name="Currency 2 6 3 4 8" xfId="7474" xr:uid="{00000000-0005-0000-0000-0000321D0000}"/>
    <cellStyle name="Currency 2 6 3 4 8 2" xfId="7475" xr:uid="{00000000-0005-0000-0000-0000331D0000}"/>
    <cellStyle name="Currency 2 6 3 4 8 2 2" xfId="7476" xr:uid="{00000000-0005-0000-0000-0000341D0000}"/>
    <cellStyle name="Currency 2 6 3 4 8 3" xfId="7477" xr:uid="{00000000-0005-0000-0000-0000351D0000}"/>
    <cellStyle name="Currency 2 6 3 4 9" xfId="7478" xr:uid="{00000000-0005-0000-0000-0000361D0000}"/>
    <cellStyle name="Currency 2 6 3 5" xfId="7479" xr:uid="{00000000-0005-0000-0000-0000371D0000}"/>
    <cellStyle name="Currency 2 6 3 5 10" xfId="7480" xr:uid="{00000000-0005-0000-0000-0000381D0000}"/>
    <cellStyle name="Currency 2 6 3 5 11" xfId="7481" xr:uid="{00000000-0005-0000-0000-0000391D0000}"/>
    <cellStyle name="Currency 2 6 3 5 12" xfId="7482" xr:uid="{00000000-0005-0000-0000-00003A1D0000}"/>
    <cellStyle name="Currency 2 6 3 5 13" xfId="7483" xr:uid="{00000000-0005-0000-0000-00003B1D0000}"/>
    <cellStyle name="Currency 2 6 3 5 2" xfId="7484" xr:uid="{00000000-0005-0000-0000-00003C1D0000}"/>
    <cellStyle name="Currency 2 6 3 5 2 10" xfId="7485" xr:uid="{00000000-0005-0000-0000-00003D1D0000}"/>
    <cellStyle name="Currency 2 6 3 5 2 2" xfId="7486" xr:uid="{00000000-0005-0000-0000-00003E1D0000}"/>
    <cellStyle name="Currency 2 6 3 5 2 2 2" xfId="7487" xr:uid="{00000000-0005-0000-0000-00003F1D0000}"/>
    <cellStyle name="Currency 2 6 3 5 2 2 3" xfId="7488" xr:uid="{00000000-0005-0000-0000-0000401D0000}"/>
    <cellStyle name="Currency 2 6 3 5 2 3" xfId="7489" xr:uid="{00000000-0005-0000-0000-0000411D0000}"/>
    <cellStyle name="Currency 2 6 3 5 2 3 2" xfId="7490" xr:uid="{00000000-0005-0000-0000-0000421D0000}"/>
    <cellStyle name="Currency 2 6 3 5 2 3 3" xfId="7491" xr:uid="{00000000-0005-0000-0000-0000431D0000}"/>
    <cellStyle name="Currency 2 6 3 5 2 3 4" xfId="7492" xr:uid="{00000000-0005-0000-0000-0000441D0000}"/>
    <cellStyle name="Currency 2 6 3 5 2 4" xfId="7493" xr:uid="{00000000-0005-0000-0000-0000451D0000}"/>
    <cellStyle name="Currency 2 6 3 5 2 4 2" xfId="7494" xr:uid="{00000000-0005-0000-0000-0000461D0000}"/>
    <cellStyle name="Currency 2 6 3 5 2 4 2 2" xfId="7495" xr:uid="{00000000-0005-0000-0000-0000471D0000}"/>
    <cellStyle name="Currency 2 6 3 5 2 4 3" xfId="7496" xr:uid="{00000000-0005-0000-0000-0000481D0000}"/>
    <cellStyle name="Currency 2 6 3 5 2 5" xfId="7497" xr:uid="{00000000-0005-0000-0000-0000491D0000}"/>
    <cellStyle name="Currency 2 6 3 5 2 5 2" xfId="7498" xr:uid="{00000000-0005-0000-0000-00004A1D0000}"/>
    <cellStyle name="Currency 2 6 3 5 2 5 2 2" xfId="7499" xr:uid="{00000000-0005-0000-0000-00004B1D0000}"/>
    <cellStyle name="Currency 2 6 3 5 2 5 3" xfId="7500" xr:uid="{00000000-0005-0000-0000-00004C1D0000}"/>
    <cellStyle name="Currency 2 6 3 5 2 6" xfId="7501" xr:uid="{00000000-0005-0000-0000-00004D1D0000}"/>
    <cellStyle name="Currency 2 6 3 5 2 6 2" xfId="7502" xr:uid="{00000000-0005-0000-0000-00004E1D0000}"/>
    <cellStyle name="Currency 2 6 3 5 2 6 2 2" xfId="7503" xr:uid="{00000000-0005-0000-0000-00004F1D0000}"/>
    <cellStyle name="Currency 2 6 3 5 2 6 3" xfId="7504" xr:uid="{00000000-0005-0000-0000-0000501D0000}"/>
    <cellStyle name="Currency 2 6 3 5 2 7" xfId="7505" xr:uid="{00000000-0005-0000-0000-0000511D0000}"/>
    <cellStyle name="Currency 2 6 3 5 2 7 2" xfId="7506" xr:uid="{00000000-0005-0000-0000-0000521D0000}"/>
    <cellStyle name="Currency 2 6 3 5 2 8" xfId="7507" xr:uid="{00000000-0005-0000-0000-0000531D0000}"/>
    <cellStyle name="Currency 2 6 3 5 2 8 2" xfId="7508" xr:uid="{00000000-0005-0000-0000-0000541D0000}"/>
    <cellStyle name="Currency 2 6 3 5 2 9" xfId="7509" xr:uid="{00000000-0005-0000-0000-0000551D0000}"/>
    <cellStyle name="Currency 2 6 3 5 3" xfId="7510" xr:uid="{00000000-0005-0000-0000-0000561D0000}"/>
    <cellStyle name="Currency 2 6 3 5 3 2" xfId="7511" xr:uid="{00000000-0005-0000-0000-0000571D0000}"/>
    <cellStyle name="Currency 2 6 3 5 3 2 2" xfId="7512" xr:uid="{00000000-0005-0000-0000-0000581D0000}"/>
    <cellStyle name="Currency 2 6 3 5 3 2 3" xfId="7513" xr:uid="{00000000-0005-0000-0000-0000591D0000}"/>
    <cellStyle name="Currency 2 6 3 5 3 3" xfId="7514" xr:uid="{00000000-0005-0000-0000-00005A1D0000}"/>
    <cellStyle name="Currency 2 6 3 5 4" xfId="7515" xr:uid="{00000000-0005-0000-0000-00005B1D0000}"/>
    <cellStyle name="Currency 2 6 3 5 4 2" xfId="7516" xr:uid="{00000000-0005-0000-0000-00005C1D0000}"/>
    <cellStyle name="Currency 2 6 3 5 4 3" xfId="7517" xr:uid="{00000000-0005-0000-0000-00005D1D0000}"/>
    <cellStyle name="Currency 2 6 3 5 4 4" xfId="7518" xr:uid="{00000000-0005-0000-0000-00005E1D0000}"/>
    <cellStyle name="Currency 2 6 3 5 5" xfId="7519" xr:uid="{00000000-0005-0000-0000-00005F1D0000}"/>
    <cellStyle name="Currency 2 6 3 5 5 2" xfId="7520" xr:uid="{00000000-0005-0000-0000-0000601D0000}"/>
    <cellStyle name="Currency 2 6 3 5 5 2 2" xfId="7521" xr:uid="{00000000-0005-0000-0000-0000611D0000}"/>
    <cellStyle name="Currency 2 6 3 5 5 3" xfId="7522" xr:uid="{00000000-0005-0000-0000-0000621D0000}"/>
    <cellStyle name="Currency 2 6 3 5 6" xfId="7523" xr:uid="{00000000-0005-0000-0000-0000631D0000}"/>
    <cellStyle name="Currency 2 6 3 5 6 2" xfId="7524" xr:uid="{00000000-0005-0000-0000-0000641D0000}"/>
    <cellStyle name="Currency 2 6 3 5 6 2 2" xfId="7525" xr:uid="{00000000-0005-0000-0000-0000651D0000}"/>
    <cellStyle name="Currency 2 6 3 5 6 3" xfId="7526" xr:uid="{00000000-0005-0000-0000-0000661D0000}"/>
    <cellStyle name="Currency 2 6 3 5 7" xfId="7527" xr:uid="{00000000-0005-0000-0000-0000671D0000}"/>
    <cellStyle name="Currency 2 6 3 5 7 2" xfId="7528" xr:uid="{00000000-0005-0000-0000-0000681D0000}"/>
    <cellStyle name="Currency 2 6 3 5 7 2 2" xfId="7529" xr:uid="{00000000-0005-0000-0000-0000691D0000}"/>
    <cellStyle name="Currency 2 6 3 5 7 3" xfId="7530" xr:uid="{00000000-0005-0000-0000-00006A1D0000}"/>
    <cellStyle name="Currency 2 6 3 5 8" xfId="7531" xr:uid="{00000000-0005-0000-0000-00006B1D0000}"/>
    <cellStyle name="Currency 2 6 3 5 8 2" xfId="7532" xr:uid="{00000000-0005-0000-0000-00006C1D0000}"/>
    <cellStyle name="Currency 2 6 3 5 9" xfId="7533" xr:uid="{00000000-0005-0000-0000-00006D1D0000}"/>
    <cellStyle name="Currency 2 6 3 5 9 2" xfId="7534" xr:uid="{00000000-0005-0000-0000-00006E1D0000}"/>
    <cellStyle name="Currency 2 6 3 6" xfId="7535" xr:uid="{00000000-0005-0000-0000-00006F1D0000}"/>
    <cellStyle name="Currency 2 6 3 6 2" xfId="7536" xr:uid="{00000000-0005-0000-0000-0000701D0000}"/>
    <cellStyle name="Currency 2 6 3 6 2 10" xfId="7537" xr:uid="{00000000-0005-0000-0000-0000711D0000}"/>
    <cellStyle name="Currency 2 6 3 6 2 11" xfId="7538" xr:uid="{00000000-0005-0000-0000-0000721D0000}"/>
    <cellStyle name="Currency 2 6 3 6 2 2" xfId="7539" xr:uid="{00000000-0005-0000-0000-0000731D0000}"/>
    <cellStyle name="Currency 2 6 3 6 2 2 2" xfId="7540" xr:uid="{00000000-0005-0000-0000-0000741D0000}"/>
    <cellStyle name="Currency 2 6 3 6 2 2 3" xfId="7541" xr:uid="{00000000-0005-0000-0000-0000751D0000}"/>
    <cellStyle name="Currency 2 6 3 6 2 3" xfId="7542" xr:uid="{00000000-0005-0000-0000-0000761D0000}"/>
    <cellStyle name="Currency 2 6 3 6 2 3 2" xfId="7543" xr:uid="{00000000-0005-0000-0000-0000771D0000}"/>
    <cellStyle name="Currency 2 6 3 6 2 3 3" xfId="7544" xr:uid="{00000000-0005-0000-0000-0000781D0000}"/>
    <cellStyle name="Currency 2 6 3 6 2 4" xfId="7545" xr:uid="{00000000-0005-0000-0000-0000791D0000}"/>
    <cellStyle name="Currency 2 6 3 6 2 4 2" xfId="7546" xr:uid="{00000000-0005-0000-0000-00007A1D0000}"/>
    <cellStyle name="Currency 2 6 3 6 2 4 2 2" xfId="7547" xr:uid="{00000000-0005-0000-0000-00007B1D0000}"/>
    <cellStyle name="Currency 2 6 3 6 2 4 3" xfId="7548" xr:uid="{00000000-0005-0000-0000-00007C1D0000}"/>
    <cellStyle name="Currency 2 6 3 6 2 5" xfId="7549" xr:uid="{00000000-0005-0000-0000-00007D1D0000}"/>
    <cellStyle name="Currency 2 6 3 6 2 5 2" xfId="7550" xr:uid="{00000000-0005-0000-0000-00007E1D0000}"/>
    <cellStyle name="Currency 2 6 3 6 2 5 2 2" xfId="7551" xr:uid="{00000000-0005-0000-0000-00007F1D0000}"/>
    <cellStyle name="Currency 2 6 3 6 2 5 3" xfId="7552" xr:uid="{00000000-0005-0000-0000-0000801D0000}"/>
    <cellStyle name="Currency 2 6 3 6 2 6" xfId="7553" xr:uid="{00000000-0005-0000-0000-0000811D0000}"/>
    <cellStyle name="Currency 2 6 3 6 2 6 2" xfId="7554" xr:uid="{00000000-0005-0000-0000-0000821D0000}"/>
    <cellStyle name="Currency 2 6 3 6 2 6 2 2" xfId="7555" xr:uid="{00000000-0005-0000-0000-0000831D0000}"/>
    <cellStyle name="Currency 2 6 3 6 2 6 3" xfId="7556" xr:uid="{00000000-0005-0000-0000-0000841D0000}"/>
    <cellStyle name="Currency 2 6 3 6 2 7" xfId="7557" xr:uid="{00000000-0005-0000-0000-0000851D0000}"/>
    <cellStyle name="Currency 2 6 3 6 2 7 2" xfId="7558" xr:uid="{00000000-0005-0000-0000-0000861D0000}"/>
    <cellStyle name="Currency 2 6 3 6 2 8" xfId="7559" xr:uid="{00000000-0005-0000-0000-0000871D0000}"/>
    <cellStyle name="Currency 2 6 3 6 2 8 2" xfId="7560" xr:uid="{00000000-0005-0000-0000-0000881D0000}"/>
    <cellStyle name="Currency 2 6 3 6 2 9" xfId="7561" xr:uid="{00000000-0005-0000-0000-0000891D0000}"/>
    <cellStyle name="Currency 2 6 3 6 3" xfId="7562" xr:uid="{00000000-0005-0000-0000-00008A1D0000}"/>
    <cellStyle name="Currency 2 6 3 6 3 2" xfId="7563" xr:uid="{00000000-0005-0000-0000-00008B1D0000}"/>
    <cellStyle name="Currency 2 6 3 6 3 2 2" xfId="7564" xr:uid="{00000000-0005-0000-0000-00008C1D0000}"/>
    <cellStyle name="Currency 2 6 3 6 3 2 3" xfId="7565" xr:uid="{00000000-0005-0000-0000-00008D1D0000}"/>
    <cellStyle name="Currency 2 6 3 6 3 3" xfId="7566" xr:uid="{00000000-0005-0000-0000-00008E1D0000}"/>
    <cellStyle name="Currency 2 6 3 6 4" xfId="7567" xr:uid="{00000000-0005-0000-0000-00008F1D0000}"/>
    <cellStyle name="Currency 2 6 3 6 4 2" xfId="7568" xr:uid="{00000000-0005-0000-0000-0000901D0000}"/>
    <cellStyle name="Currency 2 6 3 6 4 2 2" xfId="7569" xr:uid="{00000000-0005-0000-0000-0000911D0000}"/>
    <cellStyle name="Currency 2 6 3 6 4 3" xfId="7570" xr:uid="{00000000-0005-0000-0000-0000921D0000}"/>
    <cellStyle name="Currency 2 6 3 6 4 4" xfId="7571" xr:uid="{00000000-0005-0000-0000-0000931D0000}"/>
    <cellStyle name="Currency 2 6 3 6 5" xfId="7572" xr:uid="{00000000-0005-0000-0000-0000941D0000}"/>
    <cellStyle name="Currency 2 6 3 6 5 2" xfId="7573" xr:uid="{00000000-0005-0000-0000-0000951D0000}"/>
    <cellStyle name="Currency 2 6 3 6 5 2 2" xfId="7574" xr:uid="{00000000-0005-0000-0000-0000961D0000}"/>
    <cellStyle name="Currency 2 6 3 6 5 3" xfId="7575" xr:uid="{00000000-0005-0000-0000-0000971D0000}"/>
    <cellStyle name="Currency 2 6 3 6 6" xfId="7576" xr:uid="{00000000-0005-0000-0000-0000981D0000}"/>
    <cellStyle name="Currency 2 6 3 6 7" xfId="7577" xr:uid="{00000000-0005-0000-0000-0000991D0000}"/>
    <cellStyle name="Currency 2 6 3 7" xfId="7578" xr:uid="{00000000-0005-0000-0000-00009A1D0000}"/>
    <cellStyle name="Currency 2 6 3 7 10" xfId="7579" xr:uid="{00000000-0005-0000-0000-00009B1D0000}"/>
    <cellStyle name="Currency 2 6 3 7 2" xfId="7580" xr:uid="{00000000-0005-0000-0000-00009C1D0000}"/>
    <cellStyle name="Currency 2 6 3 7 2 2" xfId="7581" xr:uid="{00000000-0005-0000-0000-00009D1D0000}"/>
    <cellStyle name="Currency 2 6 3 7 2 3" xfId="7582" xr:uid="{00000000-0005-0000-0000-00009E1D0000}"/>
    <cellStyle name="Currency 2 6 3 7 3" xfId="7583" xr:uid="{00000000-0005-0000-0000-00009F1D0000}"/>
    <cellStyle name="Currency 2 6 3 7 3 2" xfId="7584" xr:uid="{00000000-0005-0000-0000-0000A01D0000}"/>
    <cellStyle name="Currency 2 6 3 7 3 3" xfId="7585" xr:uid="{00000000-0005-0000-0000-0000A11D0000}"/>
    <cellStyle name="Currency 2 6 3 7 4" xfId="7586" xr:uid="{00000000-0005-0000-0000-0000A21D0000}"/>
    <cellStyle name="Currency 2 6 3 7 4 2" xfId="7587" xr:uid="{00000000-0005-0000-0000-0000A31D0000}"/>
    <cellStyle name="Currency 2 6 3 7 4 2 2" xfId="7588" xr:uid="{00000000-0005-0000-0000-0000A41D0000}"/>
    <cellStyle name="Currency 2 6 3 7 4 3" xfId="7589" xr:uid="{00000000-0005-0000-0000-0000A51D0000}"/>
    <cellStyle name="Currency 2 6 3 7 5" xfId="7590" xr:uid="{00000000-0005-0000-0000-0000A61D0000}"/>
    <cellStyle name="Currency 2 6 3 7 5 2" xfId="7591" xr:uid="{00000000-0005-0000-0000-0000A71D0000}"/>
    <cellStyle name="Currency 2 6 3 7 5 2 2" xfId="7592" xr:uid="{00000000-0005-0000-0000-0000A81D0000}"/>
    <cellStyle name="Currency 2 6 3 7 5 3" xfId="7593" xr:uid="{00000000-0005-0000-0000-0000A91D0000}"/>
    <cellStyle name="Currency 2 6 3 7 6" xfId="7594" xr:uid="{00000000-0005-0000-0000-0000AA1D0000}"/>
    <cellStyle name="Currency 2 6 3 7 6 2" xfId="7595" xr:uid="{00000000-0005-0000-0000-0000AB1D0000}"/>
    <cellStyle name="Currency 2 6 3 7 6 2 2" xfId="7596" xr:uid="{00000000-0005-0000-0000-0000AC1D0000}"/>
    <cellStyle name="Currency 2 6 3 7 6 3" xfId="7597" xr:uid="{00000000-0005-0000-0000-0000AD1D0000}"/>
    <cellStyle name="Currency 2 6 3 7 7" xfId="7598" xr:uid="{00000000-0005-0000-0000-0000AE1D0000}"/>
    <cellStyle name="Currency 2 6 3 7 7 2" xfId="7599" xr:uid="{00000000-0005-0000-0000-0000AF1D0000}"/>
    <cellStyle name="Currency 2 6 3 7 8" xfId="7600" xr:uid="{00000000-0005-0000-0000-0000B01D0000}"/>
    <cellStyle name="Currency 2 6 3 7 8 2" xfId="7601" xr:uid="{00000000-0005-0000-0000-0000B11D0000}"/>
    <cellStyle name="Currency 2 6 3 7 9" xfId="7602" xr:uid="{00000000-0005-0000-0000-0000B21D0000}"/>
    <cellStyle name="Currency 2 6 3 8" xfId="7603" xr:uid="{00000000-0005-0000-0000-0000B31D0000}"/>
    <cellStyle name="Currency 2 6 3 8 10" xfId="7604" xr:uid="{00000000-0005-0000-0000-0000B41D0000}"/>
    <cellStyle name="Currency 2 6 3 8 11" xfId="7605" xr:uid="{00000000-0005-0000-0000-0000B51D0000}"/>
    <cellStyle name="Currency 2 6 3 8 12" xfId="7606" xr:uid="{00000000-0005-0000-0000-0000B61D0000}"/>
    <cellStyle name="Currency 2 6 3 8 2" xfId="7607" xr:uid="{00000000-0005-0000-0000-0000B71D0000}"/>
    <cellStyle name="Currency 2 6 3 8 2 2" xfId="7608" xr:uid="{00000000-0005-0000-0000-0000B81D0000}"/>
    <cellStyle name="Currency 2 6 3 8 2 3" xfId="7609" xr:uid="{00000000-0005-0000-0000-0000B91D0000}"/>
    <cellStyle name="Currency 2 6 3 8 3" xfId="7610" xr:uid="{00000000-0005-0000-0000-0000BA1D0000}"/>
    <cellStyle name="Currency 2 6 3 8 3 2" xfId="7611" xr:uid="{00000000-0005-0000-0000-0000BB1D0000}"/>
    <cellStyle name="Currency 2 6 3 8 3 3" xfId="7612" xr:uid="{00000000-0005-0000-0000-0000BC1D0000}"/>
    <cellStyle name="Currency 2 6 3 8 4" xfId="7613" xr:uid="{00000000-0005-0000-0000-0000BD1D0000}"/>
    <cellStyle name="Currency 2 6 3 8 5" xfId="7614" xr:uid="{00000000-0005-0000-0000-0000BE1D0000}"/>
    <cellStyle name="Currency 2 6 3 8 5 2" xfId="7615" xr:uid="{00000000-0005-0000-0000-0000BF1D0000}"/>
    <cellStyle name="Currency 2 6 3 8 5 2 2" xfId="7616" xr:uid="{00000000-0005-0000-0000-0000C01D0000}"/>
    <cellStyle name="Currency 2 6 3 8 5 3" xfId="7617" xr:uid="{00000000-0005-0000-0000-0000C11D0000}"/>
    <cellStyle name="Currency 2 6 3 8 6" xfId="7618" xr:uid="{00000000-0005-0000-0000-0000C21D0000}"/>
    <cellStyle name="Currency 2 6 3 8 6 2" xfId="7619" xr:uid="{00000000-0005-0000-0000-0000C31D0000}"/>
    <cellStyle name="Currency 2 6 3 8 6 2 2" xfId="7620" xr:uid="{00000000-0005-0000-0000-0000C41D0000}"/>
    <cellStyle name="Currency 2 6 3 8 6 3" xfId="7621" xr:uid="{00000000-0005-0000-0000-0000C51D0000}"/>
    <cellStyle name="Currency 2 6 3 8 7" xfId="7622" xr:uid="{00000000-0005-0000-0000-0000C61D0000}"/>
    <cellStyle name="Currency 2 6 3 8 7 2" xfId="7623" xr:uid="{00000000-0005-0000-0000-0000C71D0000}"/>
    <cellStyle name="Currency 2 6 3 8 7 2 2" xfId="7624" xr:uid="{00000000-0005-0000-0000-0000C81D0000}"/>
    <cellStyle name="Currency 2 6 3 8 7 3" xfId="7625" xr:uid="{00000000-0005-0000-0000-0000C91D0000}"/>
    <cellStyle name="Currency 2 6 3 8 8" xfId="7626" xr:uid="{00000000-0005-0000-0000-0000CA1D0000}"/>
    <cellStyle name="Currency 2 6 3 8 8 2" xfId="7627" xr:uid="{00000000-0005-0000-0000-0000CB1D0000}"/>
    <cellStyle name="Currency 2 6 3 8 9" xfId="7628" xr:uid="{00000000-0005-0000-0000-0000CC1D0000}"/>
    <cellStyle name="Currency 2 6 3 8 9 2" xfId="7629" xr:uid="{00000000-0005-0000-0000-0000CD1D0000}"/>
    <cellStyle name="Currency 2 6 3 9" xfId="7630" xr:uid="{00000000-0005-0000-0000-0000CE1D0000}"/>
    <cellStyle name="Currency 2 6 3 9 2" xfId="7631" xr:uid="{00000000-0005-0000-0000-0000CF1D0000}"/>
    <cellStyle name="Currency 2 6 3 9 3" xfId="7632" xr:uid="{00000000-0005-0000-0000-0000D01D0000}"/>
    <cellStyle name="Currency 2 6 4" xfId="7633" xr:uid="{00000000-0005-0000-0000-0000D11D0000}"/>
    <cellStyle name="Currency 2 6 4 10" xfId="7634" xr:uid="{00000000-0005-0000-0000-0000D21D0000}"/>
    <cellStyle name="Currency 2 6 4 10 2" xfId="7635" xr:uid="{00000000-0005-0000-0000-0000D31D0000}"/>
    <cellStyle name="Currency 2 6 4 10 2 2" xfId="7636" xr:uid="{00000000-0005-0000-0000-0000D41D0000}"/>
    <cellStyle name="Currency 2 6 4 10 3" xfId="7637" xr:uid="{00000000-0005-0000-0000-0000D51D0000}"/>
    <cellStyle name="Currency 2 6 4 11" xfId="7638" xr:uid="{00000000-0005-0000-0000-0000D61D0000}"/>
    <cellStyle name="Currency 2 6 4 11 2" xfId="7639" xr:uid="{00000000-0005-0000-0000-0000D71D0000}"/>
    <cellStyle name="Currency 2 6 4 12" xfId="7640" xr:uid="{00000000-0005-0000-0000-0000D81D0000}"/>
    <cellStyle name="Currency 2 6 4 12 2" xfId="7641" xr:uid="{00000000-0005-0000-0000-0000D91D0000}"/>
    <cellStyle name="Currency 2 6 4 13" xfId="7642" xr:uid="{00000000-0005-0000-0000-0000DA1D0000}"/>
    <cellStyle name="Currency 2 6 4 14" xfId="7643" xr:uid="{00000000-0005-0000-0000-0000DB1D0000}"/>
    <cellStyle name="Currency 2 6 4 15" xfId="7644" xr:uid="{00000000-0005-0000-0000-0000DC1D0000}"/>
    <cellStyle name="Currency 2 6 4 16" xfId="7645" xr:uid="{00000000-0005-0000-0000-0000DD1D0000}"/>
    <cellStyle name="Currency 2 6 4 2" xfId="7646" xr:uid="{00000000-0005-0000-0000-0000DE1D0000}"/>
    <cellStyle name="Currency 2 6 4 2 2" xfId="7647" xr:uid="{00000000-0005-0000-0000-0000DF1D0000}"/>
    <cellStyle name="Currency 2 6 4 2 2 10" xfId="7648" xr:uid="{00000000-0005-0000-0000-0000E01D0000}"/>
    <cellStyle name="Currency 2 6 4 2 2 2" xfId="7649" xr:uid="{00000000-0005-0000-0000-0000E11D0000}"/>
    <cellStyle name="Currency 2 6 4 2 2 2 2" xfId="7650" xr:uid="{00000000-0005-0000-0000-0000E21D0000}"/>
    <cellStyle name="Currency 2 6 4 2 2 2 3" xfId="7651" xr:uid="{00000000-0005-0000-0000-0000E31D0000}"/>
    <cellStyle name="Currency 2 6 4 2 2 3" xfId="7652" xr:uid="{00000000-0005-0000-0000-0000E41D0000}"/>
    <cellStyle name="Currency 2 6 4 2 2 3 2" xfId="7653" xr:uid="{00000000-0005-0000-0000-0000E51D0000}"/>
    <cellStyle name="Currency 2 6 4 2 2 3 3" xfId="7654" xr:uid="{00000000-0005-0000-0000-0000E61D0000}"/>
    <cellStyle name="Currency 2 6 4 2 2 4" xfId="7655" xr:uid="{00000000-0005-0000-0000-0000E71D0000}"/>
    <cellStyle name="Currency 2 6 4 2 2 4 2" xfId="7656" xr:uid="{00000000-0005-0000-0000-0000E81D0000}"/>
    <cellStyle name="Currency 2 6 4 2 2 4 2 2" xfId="7657" xr:uid="{00000000-0005-0000-0000-0000E91D0000}"/>
    <cellStyle name="Currency 2 6 4 2 2 4 3" xfId="7658" xr:uid="{00000000-0005-0000-0000-0000EA1D0000}"/>
    <cellStyle name="Currency 2 6 4 2 2 5" xfId="7659" xr:uid="{00000000-0005-0000-0000-0000EB1D0000}"/>
    <cellStyle name="Currency 2 6 4 2 2 5 2" xfId="7660" xr:uid="{00000000-0005-0000-0000-0000EC1D0000}"/>
    <cellStyle name="Currency 2 6 4 2 2 5 2 2" xfId="7661" xr:uid="{00000000-0005-0000-0000-0000ED1D0000}"/>
    <cellStyle name="Currency 2 6 4 2 2 5 3" xfId="7662" xr:uid="{00000000-0005-0000-0000-0000EE1D0000}"/>
    <cellStyle name="Currency 2 6 4 2 2 6" xfId="7663" xr:uid="{00000000-0005-0000-0000-0000EF1D0000}"/>
    <cellStyle name="Currency 2 6 4 2 2 6 2" xfId="7664" xr:uid="{00000000-0005-0000-0000-0000F01D0000}"/>
    <cellStyle name="Currency 2 6 4 2 2 6 2 2" xfId="7665" xr:uid="{00000000-0005-0000-0000-0000F11D0000}"/>
    <cellStyle name="Currency 2 6 4 2 2 6 3" xfId="7666" xr:uid="{00000000-0005-0000-0000-0000F21D0000}"/>
    <cellStyle name="Currency 2 6 4 2 2 7" xfId="7667" xr:uid="{00000000-0005-0000-0000-0000F31D0000}"/>
    <cellStyle name="Currency 2 6 4 2 2 7 2" xfId="7668" xr:uid="{00000000-0005-0000-0000-0000F41D0000}"/>
    <cellStyle name="Currency 2 6 4 2 2 8" xfId="7669" xr:uid="{00000000-0005-0000-0000-0000F51D0000}"/>
    <cellStyle name="Currency 2 6 4 2 2 8 2" xfId="7670" xr:uid="{00000000-0005-0000-0000-0000F61D0000}"/>
    <cellStyle name="Currency 2 6 4 2 2 9" xfId="7671" xr:uid="{00000000-0005-0000-0000-0000F71D0000}"/>
    <cellStyle name="Currency 2 6 4 2 3" xfId="7672" xr:uid="{00000000-0005-0000-0000-0000F81D0000}"/>
    <cellStyle name="Currency 2 6 4 2 3 10" xfId="7673" xr:uid="{00000000-0005-0000-0000-0000F91D0000}"/>
    <cellStyle name="Currency 2 6 4 2 3 2" xfId="7674" xr:uid="{00000000-0005-0000-0000-0000FA1D0000}"/>
    <cellStyle name="Currency 2 6 4 2 3 2 2" xfId="7675" xr:uid="{00000000-0005-0000-0000-0000FB1D0000}"/>
    <cellStyle name="Currency 2 6 4 2 3 2 3" xfId="7676" xr:uid="{00000000-0005-0000-0000-0000FC1D0000}"/>
    <cellStyle name="Currency 2 6 4 2 3 3" xfId="7677" xr:uid="{00000000-0005-0000-0000-0000FD1D0000}"/>
    <cellStyle name="Currency 2 6 4 2 3 3 2" xfId="7678" xr:uid="{00000000-0005-0000-0000-0000FE1D0000}"/>
    <cellStyle name="Currency 2 6 4 2 3 3 3" xfId="7679" xr:uid="{00000000-0005-0000-0000-0000FF1D0000}"/>
    <cellStyle name="Currency 2 6 4 2 3 4" xfId="7680" xr:uid="{00000000-0005-0000-0000-0000001E0000}"/>
    <cellStyle name="Currency 2 6 4 2 3 4 2" xfId="7681" xr:uid="{00000000-0005-0000-0000-0000011E0000}"/>
    <cellStyle name="Currency 2 6 4 2 3 4 2 2" xfId="7682" xr:uid="{00000000-0005-0000-0000-0000021E0000}"/>
    <cellStyle name="Currency 2 6 4 2 3 4 3" xfId="7683" xr:uid="{00000000-0005-0000-0000-0000031E0000}"/>
    <cellStyle name="Currency 2 6 4 2 3 5" xfId="7684" xr:uid="{00000000-0005-0000-0000-0000041E0000}"/>
    <cellStyle name="Currency 2 6 4 2 3 5 2" xfId="7685" xr:uid="{00000000-0005-0000-0000-0000051E0000}"/>
    <cellStyle name="Currency 2 6 4 2 3 5 2 2" xfId="7686" xr:uid="{00000000-0005-0000-0000-0000061E0000}"/>
    <cellStyle name="Currency 2 6 4 2 3 5 3" xfId="7687" xr:uid="{00000000-0005-0000-0000-0000071E0000}"/>
    <cellStyle name="Currency 2 6 4 2 3 6" xfId="7688" xr:uid="{00000000-0005-0000-0000-0000081E0000}"/>
    <cellStyle name="Currency 2 6 4 2 3 6 2" xfId="7689" xr:uid="{00000000-0005-0000-0000-0000091E0000}"/>
    <cellStyle name="Currency 2 6 4 2 3 6 2 2" xfId="7690" xr:uid="{00000000-0005-0000-0000-00000A1E0000}"/>
    <cellStyle name="Currency 2 6 4 2 3 6 3" xfId="7691" xr:uid="{00000000-0005-0000-0000-00000B1E0000}"/>
    <cellStyle name="Currency 2 6 4 2 3 7" xfId="7692" xr:uid="{00000000-0005-0000-0000-00000C1E0000}"/>
    <cellStyle name="Currency 2 6 4 2 3 7 2" xfId="7693" xr:uid="{00000000-0005-0000-0000-00000D1E0000}"/>
    <cellStyle name="Currency 2 6 4 2 3 8" xfId="7694" xr:uid="{00000000-0005-0000-0000-00000E1E0000}"/>
    <cellStyle name="Currency 2 6 4 2 3 8 2" xfId="7695" xr:uid="{00000000-0005-0000-0000-00000F1E0000}"/>
    <cellStyle name="Currency 2 6 4 2 3 9" xfId="7696" xr:uid="{00000000-0005-0000-0000-0000101E0000}"/>
    <cellStyle name="Currency 2 6 4 2 4" xfId="7697" xr:uid="{00000000-0005-0000-0000-0000111E0000}"/>
    <cellStyle name="Currency 2 6 4 2 4 10" xfId="7698" xr:uid="{00000000-0005-0000-0000-0000121E0000}"/>
    <cellStyle name="Currency 2 6 4 2 4 2" xfId="7699" xr:uid="{00000000-0005-0000-0000-0000131E0000}"/>
    <cellStyle name="Currency 2 6 4 2 4 3" xfId="7700" xr:uid="{00000000-0005-0000-0000-0000141E0000}"/>
    <cellStyle name="Currency 2 6 4 2 4 3 2" xfId="7701" xr:uid="{00000000-0005-0000-0000-0000151E0000}"/>
    <cellStyle name="Currency 2 6 4 2 4 3 2 2" xfId="7702" xr:uid="{00000000-0005-0000-0000-0000161E0000}"/>
    <cellStyle name="Currency 2 6 4 2 4 3 3" xfId="7703" xr:uid="{00000000-0005-0000-0000-0000171E0000}"/>
    <cellStyle name="Currency 2 6 4 2 4 4" xfId="7704" xr:uid="{00000000-0005-0000-0000-0000181E0000}"/>
    <cellStyle name="Currency 2 6 4 2 4 4 2" xfId="7705" xr:uid="{00000000-0005-0000-0000-0000191E0000}"/>
    <cellStyle name="Currency 2 6 4 2 4 4 2 2" xfId="7706" xr:uid="{00000000-0005-0000-0000-00001A1E0000}"/>
    <cellStyle name="Currency 2 6 4 2 4 4 3" xfId="7707" xr:uid="{00000000-0005-0000-0000-00001B1E0000}"/>
    <cellStyle name="Currency 2 6 4 2 4 5" xfId="7708" xr:uid="{00000000-0005-0000-0000-00001C1E0000}"/>
    <cellStyle name="Currency 2 6 4 2 4 5 2" xfId="7709" xr:uid="{00000000-0005-0000-0000-00001D1E0000}"/>
    <cellStyle name="Currency 2 6 4 2 4 5 2 2" xfId="7710" xr:uid="{00000000-0005-0000-0000-00001E1E0000}"/>
    <cellStyle name="Currency 2 6 4 2 4 5 3" xfId="7711" xr:uid="{00000000-0005-0000-0000-00001F1E0000}"/>
    <cellStyle name="Currency 2 6 4 2 4 6" xfId="7712" xr:uid="{00000000-0005-0000-0000-0000201E0000}"/>
    <cellStyle name="Currency 2 6 4 2 4 6 2" xfId="7713" xr:uid="{00000000-0005-0000-0000-0000211E0000}"/>
    <cellStyle name="Currency 2 6 4 2 4 7" xfId="7714" xr:uid="{00000000-0005-0000-0000-0000221E0000}"/>
    <cellStyle name="Currency 2 6 4 2 4 7 2" xfId="7715" xr:uid="{00000000-0005-0000-0000-0000231E0000}"/>
    <cellStyle name="Currency 2 6 4 2 4 8" xfId="7716" xr:uid="{00000000-0005-0000-0000-0000241E0000}"/>
    <cellStyle name="Currency 2 6 4 2 4 9" xfId="7717" xr:uid="{00000000-0005-0000-0000-0000251E0000}"/>
    <cellStyle name="Currency 2 6 4 2 5" xfId="7718" xr:uid="{00000000-0005-0000-0000-0000261E0000}"/>
    <cellStyle name="Currency 2 6 4 2 5 2" xfId="7719" xr:uid="{00000000-0005-0000-0000-0000271E0000}"/>
    <cellStyle name="Currency 2 6 4 2 5 3" xfId="7720" xr:uid="{00000000-0005-0000-0000-0000281E0000}"/>
    <cellStyle name="Currency 2 6 4 2 5 4" xfId="7721" xr:uid="{00000000-0005-0000-0000-0000291E0000}"/>
    <cellStyle name="Currency 2 6 4 2 6" xfId="7722" xr:uid="{00000000-0005-0000-0000-00002A1E0000}"/>
    <cellStyle name="Currency 2 6 4 2 6 2" xfId="7723" xr:uid="{00000000-0005-0000-0000-00002B1E0000}"/>
    <cellStyle name="Currency 2 6 4 2 6 2 2" xfId="7724" xr:uid="{00000000-0005-0000-0000-00002C1E0000}"/>
    <cellStyle name="Currency 2 6 4 2 6 2 2 2" xfId="7725" xr:uid="{00000000-0005-0000-0000-00002D1E0000}"/>
    <cellStyle name="Currency 2 6 4 2 6 2 3" xfId="7726" xr:uid="{00000000-0005-0000-0000-00002E1E0000}"/>
    <cellStyle name="Currency 2 6 4 2 6 3" xfId="7727" xr:uid="{00000000-0005-0000-0000-00002F1E0000}"/>
    <cellStyle name="Currency 2 6 4 2 6 3 2" xfId="7728" xr:uid="{00000000-0005-0000-0000-0000301E0000}"/>
    <cellStyle name="Currency 2 6 4 2 6 3 2 2" xfId="7729" xr:uid="{00000000-0005-0000-0000-0000311E0000}"/>
    <cellStyle name="Currency 2 6 4 2 6 3 3" xfId="7730" xr:uid="{00000000-0005-0000-0000-0000321E0000}"/>
    <cellStyle name="Currency 2 6 4 2 6 4" xfId="7731" xr:uid="{00000000-0005-0000-0000-0000331E0000}"/>
    <cellStyle name="Currency 2 6 4 2 6 4 2" xfId="7732" xr:uid="{00000000-0005-0000-0000-0000341E0000}"/>
    <cellStyle name="Currency 2 6 4 2 6 4 2 2" xfId="7733" xr:uid="{00000000-0005-0000-0000-0000351E0000}"/>
    <cellStyle name="Currency 2 6 4 2 6 4 3" xfId="7734" xr:uid="{00000000-0005-0000-0000-0000361E0000}"/>
    <cellStyle name="Currency 2 6 4 2 6 5" xfId="7735" xr:uid="{00000000-0005-0000-0000-0000371E0000}"/>
    <cellStyle name="Currency 2 6 4 2 6 5 2" xfId="7736" xr:uid="{00000000-0005-0000-0000-0000381E0000}"/>
    <cellStyle name="Currency 2 6 4 2 6 6" xfId="7737" xr:uid="{00000000-0005-0000-0000-0000391E0000}"/>
    <cellStyle name="Currency 2 6 4 2 6 6 2" xfId="7738" xr:uid="{00000000-0005-0000-0000-00003A1E0000}"/>
    <cellStyle name="Currency 2 6 4 2 6 7" xfId="7739" xr:uid="{00000000-0005-0000-0000-00003B1E0000}"/>
    <cellStyle name="Currency 2 6 4 2 7" xfId="7740" xr:uid="{00000000-0005-0000-0000-00003C1E0000}"/>
    <cellStyle name="Currency 2 6 4 2 7 2" xfId="7741" xr:uid="{00000000-0005-0000-0000-00003D1E0000}"/>
    <cellStyle name="Currency 2 6 4 2 7 2 2" xfId="7742" xr:uid="{00000000-0005-0000-0000-00003E1E0000}"/>
    <cellStyle name="Currency 2 6 4 2 7 3" xfId="7743" xr:uid="{00000000-0005-0000-0000-00003F1E0000}"/>
    <cellStyle name="Currency 2 6 4 2 8" xfId="7744" xr:uid="{00000000-0005-0000-0000-0000401E0000}"/>
    <cellStyle name="Currency 2 6 4 2 8 2" xfId="7745" xr:uid="{00000000-0005-0000-0000-0000411E0000}"/>
    <cellStyle name="Currency 2 6 4 2 8 2 2" xfId="7746" xr:uid="{00000000-0005-0000-0000-0000421E0000}"/>
    <cellStyle name="Currency 2 6 4 2 8 3" xfId="7747" xr:uid="{00000000-0005-0000-0000-0000431E0000}"/>
    <cellStyle name="Currency 2 6 4 2 9" xfId="7748" xr:uid="{00000000-0005-0000-0000-0000441E0000}"/>
    <cellStyle name="Currency 2 6 4 3" xfId="7749" xr:uid="{00000000-0005-0000-0000-0000451E0000}"/>
    <cellStyle name="Currency 2 6 4 3 10" xfId="7750" xr:uid="{00000000-0005-0000-0000-0000461E0000}"/>
    <cellStyle name="Currency 2 6 4 3 11" xfId="7751" xr:uid="{00000000-0005-0000-0000-0000471E0000}"/>
    <cellStyle name="Currency 2 6 4 3 12" xfId="7752" xr:uid="{00000000-0005-0000-0000-0000481E0000}"/>
    <cellStyle name="Currency 2 6 4 3 13" xfId="7753" xr:uid="{00000000-0005-0000-0000-0000491E0000}"/>
    <cellStyle name="Currency 2 6 4 3 2" xfId="7754" xr:uid="{00000000-0005-0000-0000-00004A1E0000}"/>
    <cellStyle name="Currency 2 6 4 3 2 10" xfId="7755" xr:uid="{00000000-0005-0000-0000-00004B1E0000}"/>
    <cellStyle name="Currency 2 6 4 3 2 2" xfId="7756" xr:uid="{00000000-0005-0000-0000-00004C1E0000}"/>
    <cellStyle name="Currency 2 6 4 3 2 2 2" xfId="7757" xr:uid="{00000000-0005-0000-0000-00004D1E0000}"/>
    <cellStyle name="Currency 2 6 4 3 2 2 3" xfId="7758" xr:uid="{00000000-0005-0000-0000-00004E1E0000}"/>
    <cellStyle name="Currency 2 6 4 3 2 3" xfId="7759" xr:uid="{00000000-0005-0000-0000-00004F1E0000}"/>
    <cellStyle name="Currency 2 6 4 3 2 3 2" xfId="7760" xr:uid="{00000000-0005-0000-0000-0000501E0000}"/>
    <cellStyle name="Currency 2 6 4 3 2 3 3" xfId="7761" xr:uid="{00000000-0005-0000-0000-0000511E0000}"/>
    <cellStyle name="Currency 2 6 4 3 2 3 4" xfId="7762" xr:uid="{00000000-0005-0000-0000-0000521E0000}"/>
    <cellStyle name="Currency 2 6 4 3 2 4" xfId="7763" xr:uid="{00000000-0005-0000-0000-0000531E0000}"/>
    <cellStyle name="Currency 2 6 4 3 2 4 2" xfId="7764" xr:uid="{00000000-0005-0000-0000-0000541E0000}"/>
    <cellStyle name="Currency 2 6 4 3 2 4 2 2" xfId="7765" xr:uid="{00000000-0005-0000-0000-0000551E0000}"/>
    <cellStyle name="Currency 2 6 4 3 2 4 3" xfId="7766" xr:uid="{00000000-0005-0000-0000-0000561E0000}"/>
    <cellStyle name="Currency 2 6 4 3 2 5" xfId="7767" xr:uid="{00000000-0005-0000-0000-0000571E0000}"/>
    <cellStyle name="Currency 2 6 4 3 2 5 2" xfId="7768" xr:uid="{00000000-0005-0000-0000-0000581E0000}"/>
    <cellStyle name="Currency 2 6 4 3 2 5 2 2" xfId="7769" xr:uid="{00000000-0005-0000-0000-0000591E0000}"/>
    <cellStyle name="Currency 2 6 4 3 2 5 3" xfId="7770" xr:uid="{00000000-0005-0000-0000-00005A1E0000}"/>
    <cellStyle name="Currency 2 6 4 3 2 6" xfId="7771" xr:uid="{00000000-0005-0000-0000-00005B1E0000}"/>
    <cellStyle name="Currency 2 6 4 3 2 6 2" xfId="7772" xr:uid="{00000000-0005-0000-0000-00005C1E0000}"/>
    <cellStyle name="Currency 2 6 4 3 2 6 2 2" xfId="7773" xr:uid="{00000000-0005-0000-0000-00005D1E0000}"/>
    <cellStyle name="Currency 2 6 4 3 2 6 3" xfId="7774" xr:uid="{00000000-0005-0000-0000-00005E1E0000}"/>
    <cellStyle name="Currency 2 6 4 3 2 7" xfId="7775" xr:uid="{00000000-0005-0000-0000-00005F1E0000}"/>
    <cellStyle name="Currency 2 6 4 3 2 7 2" xfId="7776" xr:uid="{00000000-0005-0000-0000-0000601E0000}"/>
    <cellStyle name="Currency 2 6 4 3 2 8" xfId="7777" xr:uid="{00000000-0005-0000-0000-0000611E0000}"/>
    <cellStyle name="Currency 2 6 4 3 2 8 2" xfId="7778" xr:uid="{00000000-0005-0000-0000-0000621E0000}"/>
    <cellStyle name="Currency 2 6 4 3 2 9" xfId="7779" xr:uid="{00000000-0005-0000-0000-0000631E0000}"/>
    <cellStyle name="Currency 2 6 4 3 3" xfId="7780" xr:uid="{00000000-0005-0000-0000-0000641E0000}"/>
    <cellStyle name="Currency 2 6 4 3 3 2" xfId="7781" xr:uid="{00000000-0005-0000-0000-0000651E0000}"/>
    <cellStyle name="Currency 2 6 4 3 3 2 2" xfId="7782" xr:uid="{00000000-0005-0000-0000-0000661E0000}"/>
    <cellStyle name="Currency 2 6 4 3 3 2 3" xfId="7783" xr:uid="{00000000-0005-0000-0000-0000671E0000}"/>
    <cellStyle name="Currency 2 6 4 3 3 3" xfId="7784" xr:uid="{00000000-0005-0000-0000-0000681E0000}"/>
    <cellStyle name="Currency 2 6 4 3 4" xfId="7785" xr:uid="{00000000-0005-0000-0000-0000691E0000}"/>
    <cellStyle name="Currency 2 6 4 3 4 2" xfId="7786" xr:uid="{00000000-0005-0000-0000-00006A1E0000}"/>
    <cellStyle name="Currency 2 6 4 3 4 3" xfId="7787" xr:uid="{00000000-0005-0000-0000-00006B1E0000}"/>
    <cellStyle name="Currency 2 6 4 3 4 4" xfId="7788" xr:uid="{00000000-0005-0000-0000-00006C1E0000}"/>
    <cellStyle name="Currency 2 6 4 3 5" xfId="7789" xr:uid="{00000000-0005-0000-0000-00006D1E0000}"/>
    <cellStyle name="Currency 2 6 4 3 5 2" xfId="7790" xr:uid="{00000000-0005-0000-0000-00006E1E0000}"/>
    <cellStyle name="Currency 2 6 4 3 5 2 2" xfId="7791" xr:uid="{00000000-0005-0000-0000-00006F1E0000}"/>
    <cellStyle name="Currency 2 6 4 3 5 3" xfId="7792" xr:uid="{00000000-0005-0000-0000-0000701E0000}"/>
    <cellStyle name="Currency 2 6 4 3 6" xfId="7793" xr:uid="{00000000-0005-0000-0000-0000711E0000}"/>
    <cellStyle name="Currency 2 6 4 3 6 2" xfId="7794" xr:uid="{00000000-0005-0000-0000-0000721E0000}"/>
    <cellStyle name="Currency 2 6 4 3 6 2 2" xfId="7795" xr:uid="{00000000-0005-0000-0000-0000731E0000}"/>
    <cellStyle name="Currency 2 6 4 3 6 3" xfId="7796" xr:uid="{00000000-0005-0000-0000-0000741E0000}"/>
    <cellStyle name="Currency 2 6 4 3 7" xfId="7797" xr:uid="{00000000-0005-0000-0000-0000751E0000}"/>
    <cellStyle name="Currency 2 6 4 3 7 2" xfId="7798" xr:uid="{00000000-0005-0000-0000-0000761E0000}"/>
    <cellStyle name="Currency 2 6 4 3 7 2 2" xfId="7799" xr:uid="{00000000-0005-0000-0000-0000771E0000}"/>
    <cellStyle name="Currency 2 6 4 3 7 3" xfId="7800" xr:uid="{00000000-0005-0000-0000-0000781E0000}"/>
    <cellStyle name="Currency 2 6 4 3 8" xfId="7801" xr:uid="{00000000-0005-0000-0000-0000791E0000}"/>
    <cellStyle name="Currency 2 6 4 3 8 2" xfId="7802" xr:uid="{00000000-0005-0000-0000-00007A1E0000}"/>
    <cellStyle name="Currency 2 6 4 3 9" xfId="7803" xr:uid="{00000000-0005-0000-0000-00007B1E0000}"/>
    <cellStyle name="Currency 2 6 4 3 9 2" xfId="7804" xr:uid="{00000000-0005-0000-0000-00007C1E0000}"/>
    <cellStyle name="Currency 2 6 4 4" xfId="7805" xr:uid="{00000000-0005-0000-0000-00007D1E0000}"/>
    <cellStyle name="Currency 2 6 4 4 2" xfId="7806" xr:uid="{00000000-0005-0000-0000-00007E1E0000}"/>
    <cellStyle name="Currency 2 6 4 4 2 10" xfId="7807" xr:uid="{00000000-0005-0000-0000-00007F1E0000}"/>
    <cellStyle name="Currency 2 6 4 4 2 11" xfId="7808" xr:uid="{00000000-0005-0000-0000-0000801E0000}"/>
    <cellStyle name="Currency 2 6 4 4 2 2" xfId="7809" xr:uid="{00000000-0005-0000-0000-0000811E0000}"/>
    <cellStyle name="Currency 2 6 4 4 2 2 2" xfId="7810" xr:uid="{00000000-0005-0000-0000-0000821E0000}"/>
    <cellStyle name="Currency 2 6 4 4 2 2 3" xfId="7811" xr:uid="{00000000-0005-0000-0000-0000831E0000}"/>
    <cellStyle name="Currency 2 6 4 4 2 3" xfId="7812" xr:uid="{00000000-0005-0000-0000-0000841E0000}"/>
    <cellStyle name="Currency 2 6 4 4 2 3 2" xfId="7813" xr:uid="{00000000-0005-0000-0000-0000851E0000}"/>
    <cellStyle name="Currency 2 6 4 4 2 3 3" xfId="7814" xr:uid="{00000000-0005-0000-0000-0000861E0000}"/>
    <cellStyle name="Currency 2 6 4 4 2 4" xfId="7815" xr:uid="{00000000-0005-0000-0000-0000871E0000}"/>
    <cellStyle name="Currency 2 6 4 4 2 4 2" xfId="7816" xr:uid="{00000000-0005-0000-0000-0000881E0000}"/>
    <cellStyle name="Currency 2 6 4 4 2 4 2 2" xfId="7817" xr:uid="{00000000-0005-0000-0000-0000891E0000}"/>
    <cellStyle name="Currency 2 6 4 4 2 4 3" xfId="7818" xr:uid="{00000000-0005-0000-0000-00008A1E0000}"/>
    <cellStyle name="Currency 2 6 4 4 2 5" xfId="7819" xr:uid="{00000000-0005-0000-0000-00008B1E0000}"/>
    <cellStyle name="Currency 2 6 4 4 2 5 2" xfId="7820" xr:uid="{00000000-0005-0000-0000-00008C1E0000}"/>
    <cellStyle name="Currency 2 6 4 4 2 5 2 2" xfId="7821" xr:uid="{00000000-0005-0000-0000-00008D1E0000}"/>
    <cellStyle name="Currency 2 6 4 4 2 5 3" xfId="7822" xr:uid="{00000000-0005-0000-0000-00008E1E0000}"/>
    <cellStyle name="Currency 2 6 4 4 2 6" xfId="7823" xr:uid="{00000000-0005-0000-0000-00008F1E0000}"/>
    <cellStyle name="Currency 2 6 4 4 2 6 2" xfId="7824" xr:uid="{00000000-0005-0000-0000-0000901E0000}"/>
    <cellStyle name="Currency 2 6 4 4 2 6 2 2" xfId="7825" xr:uid="{00000000-0005-0000-0000-0000911E0000}"/>
    <cellStyle name="Currency 2 6 4 4 2 6 3" xfId="7826" xr:uid="{00000000-0005-0000-0000-0000921E0000}"/>
    <cellStyle name="Currency 2 6 4 4 2 7" xfId="7827" xr:uid="{00000000-0005-0000-0000-0000931E0000}"/>
    <cellStyle name="Currency 2 6 4 4 2 7 2" xfId="7828" xr:uid="{00000000-0005-0000-0000-0000941E0000}"/>
    <cellStyle name="Currency 2 6 4 4 2 8" xfId="7829" xr:uid="{00000000-0005-0000-0000-0000951E0000}"/>
    <cellStyle name="Currency 2 6 4 4 2 8 2" xfId="7830" xr:uid="{00000000-0005-0000-0000-0000961E0000}"/>
    <cellStyle name="Currency 2 6 4 4 2 9" xfId="7831" xr:uid="{00000000-0005-0000-0000-0000971E0000}"/>
    <cellStyle name="Currency 2 6 4 4 3" xfId="7832" xr:uid="{00000000-0005-0000-0000-0000981E0000}"/>
    <cellStyle name="Currency 2 6 4 4 3 2" xfId="7833" xr:uid="{00000000-0005-0000-0000-0000991E0000}"/>
    <cellStyle name="Currency 2 6 4 4 3 2 2" xfId="7834" xr:uid="{00000000-0005-0000-0000-00009A1E0000}"/>
    <cellStyle name="Currency 2 6 4 4 3 2 3" xfId="7835" xr:uid="{00000000-0005-0000-0000-00009B1E0000}"/>
    <cellStyle name="Currency 2 6 4 4 3 3" xfId="7836" xr:uid="{00000000-0005-0000-0000-00009C1E0000}"/>
    <cellStyle name="Currency 2 6 4 4 4" xfId="7837" xr:uid="{00000000-0005-0000-0000-00009D1E0000}"/>
    <cellStyle name="Currency 2 6 4 4 4 2" xfId="7838" xr:uid="{00000000-0005-0000-0000-00009E1E0000}"/>
    <cellStyle name="Currency 2 6 4 4 4 2 2" xfId="7839" xr:uid="{00000000-0005-0000-0000-00009F1E0000}"/>
    <cellStyle name="Currency 2 6 4 4 4 3" xfId="7840" xr:uid="{00000000-0005-0000-0000-0000A01E0000}"/>
    <cellStyle name="Currency 2 6 4 4 4 4" xfId="7841" xr:uid="{00000000-0005-0000-0000-0000A11E0000}"/>
    <cellStyle name="Currency 2 6 4 4 5" xfId="7842" xr:uid="{00000000-0005-0000-0000-0000A21E0000}"/>
    <cellStyle name="Currency 2 6 4 4 5 2" xfId="7843" xr:uid="{00000000-0005-0000-0000-0000A31E0000}"/>
    <cellStyle name="Currency 2 6 4 4 5 2 2" xfId="7844" xr:uid="{00000000-0005-0000-0000-0000A41E0000}"/>
    <cellStyle name="Currency 2 6 4 4 5 3" xfId="7845" xr:uid="{00000000-0005-0000-0000-0000A51E0000}"/>
    <cellStyle name="Currency 2 6 4 4 6" xfId="7846" xr:uid="{00000000-0005-0000-0000-0000A61E0000}"/>
    <cellStyle name="Currency 2 6 4 4 7" xfId="7847" xr:uid="{00000000-0005-0000-0000-0000A71E0000}"/>
    <cellStyle name="Currency 2 6 4 5" xfId="7848" xr:uid="{00000000-0005-0000-0000-0000A81E0000}"/>
    <cellStyle name="Currency 2 6 4 5 10" xfId="7849" xr:uid="{00000000-0005-0000-0000-0000A91E0000}"/>
    <cellStyle name="Currency 2 6 4 5 2" xfId="7850" xr:uid="{00000000-0005-0000-0000-0000AA1E0000}"/>
    <cellStyle name="Currency 2 6 4 5 2 2" xfId="7851" xr:uid="{00000000-0005-0000-0000-0000AB1E0000}"/>
    <cellStyle name="Currency 2 6 4 5 2 3" xfId="7852" xr:uid="{00000000-0005-0000-0000-0000AC1E0000}"/>
    <cellStyle name="Currency 2 6 4 5 3" xfId="7853" xr:uid="{00000000-0005-0000-0000-0000AD1E0000}"/>
    <cellStyle name="Currency 2 6 4 5 3 2" xfId="7854" xr:uid="{00000000-0005-0000-0000-0000AE1E0000}"/>
    <cellStyle name="Currency 2 6 4 5 3 3" xfId="7855" xr:uid="{00000000-0005-0000-0000-0000AF1E0000}"/>
    <cellStyle name="Currency 2 6 4 5 4" xfId="7856" xr:uid="{00000000-0005-0000-0000-0000B01E0000}"/>
    <cellStyle name="Currency 2 6 4 5 4 2" xfId="7857" xr:uid="{00000000-0005-0000-0000-0000B11E0000}"/>
    <cellStyle name="Currency 2 6 4 5 4 2 2" xfId="7858" xr:uid="{00000000-0005-0000-0000-0000B21E0000}"/>
    <cellStyle name="Currency 2 6 4 5 4 3" xfId="7859" xr:uid="{00000000-0005-0000-0000-0000B31E0000}"/>
    <cellStyle name="Currency 2 6 4 5 5" xfId="7860" xr:uid="{00000000-0005-0000-0000-0000B41E0000}"/>
    <cellStyle name="Currency 2 6 4 5 5 2" xfId="7861" xr:uid="{00000000-0005-0000-0000-0000B51E0000}"/>
    <cellStyle name="Currency 2 6 4 5 5 2 2" xfId="7862" xr:uid="{00000000-0005-0000-0000-0000B61E0000}"/>
    <cellStyle name="Currency 2 6 4 5 5 3" xfId="7863" xr:uid="{00000000-0005-0000-0000-0000B71E0000}"/>
    <cellStyle name="Currency 2 6 4 5 6" xfId="7864" xr:uid="{00000000-0005-0000-0000-0000B81E0000}"/>
    <cellStyle name="Currency 2 6 4 5 6 2" xfId="7865" xr:uid="{00000000-0005-0000-0000-0000B91E0000}"/>
    <cellStyle name="Currency 2 6 4 5 6 2 2" xfId="7866" xr:uid="{00000000-0005-0000-0000-0000BA1E0000}"/>
    <cellStyle name="Currency 2 6 4 5 6 3" xfId="7867" xr:uid="{00000000-0005-0000-0000-0000BB1E0000}"/>
    <cellStyle name="Currency 2 6 4 5 7" xfId="7868" xr:uid="{00000000-0005-0000-0000-0000BC1E0000}"/>
    <cellStyle name="Currency 2 6 4 5 7 2" xfId="7869" xr:uid="{00000000-0005-0000-0000-0000BD1E0000}"/>
    <cellStyle name="Currency 2 6 4 5 8" xfId="7870" xr:uid="{00000000-0005-0000-0000-0000BE1E0000}"/>
    <cellStyle name="Currency 2 6 4 5 8 2" xfId="7871" xr:uid="{00000000-0005-0000-0000-0000BF1E0000}"/>
    <cellStyle name="Currency 2 6 4 5 9" xfId="7872" xr:uid="{00000000-0005-0000-0000-0000C01E0000}"/>
    <cellStyle name="Currency 2 6 4 6" xfId="7873" xr:uid="{00000000-0005-0000-0000-0000C11E0000}"/>
    <cellStyle name="Currency 2 6 4 6 10" xfId="7874" xr:uid="{00000000-0005-0000-0000-0000C21E0000}"/>
    <cellStyle name="Currency 2 6 4 6 11" xfId="7875" xr:uid="{00000000-0005-0000-0000-0000C31E0000}"/>
    <cellStyle name="Currency 2 6 4 6 12" xfId="7876" xr:uid="{00000000-0005-0000-0000-0000C41E0000}"/>
    <cellStyle name="Currency 2 6 4 6 2" xfId="7877" xr:uid="{00000000-0005-0000-0000-0000C51E0000}"/>
    <cellStyle name="Currency 2 6 4 6 2 2" xfId="7878" xr:uid="{00000000-0005-0000-0000-0000C61E0000}"/>
    <cellStyle name="Currency 2 6 4 6 2 3" xfId="7879" xr:uid="{00000000-0005-0000-0000-0000C71E0000}"/>
    <cellStyle name="Currency 2 6 4 6 3" xfId="7880" xr:uid="{00000000-0005-0000-0000-0000C81E0000}"/>
    <cellStyle name="Currency 2 6 4 6 3 2" xfId="7881" xr:uid="{00000000-0005-0000-0000-0000C91E0000}"/>
    <cellStyle name="Currency 2 6 4 6 3 3" xfId="7882" xr:uid="{00000000-0005-0000-0000-0000CA1E0000}"/>
    <cellStyle name="Currency 2 6 4 6 4" xfId="7883" xr:uid="{00000000-0005-0000-0000-0000CB1E0000}"/>
    <cellStyle name="Currency 2 6 4 6 5" xfId="7884" xr:uid="{00000000-0005-0000-0000-0000CC1E0000}"/>
    <cellStyle name="Currency 2 6 4 6 5 2" xfId="7885" xr:uid="{00000000-0005-0000-0000-0000CD1E0000}"/>
    <cellStyle name="Currency 2 6 4 6 5 2 2" xfId="7886" xr:uid="{00000000-0005-0000-0000-0000CE1E0000}"/>
    <cellStyle name="Currency 2 6 4 6 5 3" xfId="7887" xr:uid="{00000000-0005-0000-0000-0000CF1E0000}"/>
    <cellStyle name="Currency 2 6 4 6 6" xfId="7888" xr:uid="{00000000-0005-0000-0000-0000D01E0000}"/>
    <cellStyle name="Currency 2 6 4 6 6 2" xfId="7889" xr:uid="{00000000-0005-0000-0000-0000D11E0000}"/>
    <cellStyle name="Currency 2 6 4 6 6 2 2" xfId="7890" xr:uid="{00000000-0005-0000-0000-0000D21E0000}"/>
    <cellStyle name="Currency 2 6 4 6 6 3" xfId="7891" xr:uid="{00000000-0005-0000-0000-0000D31E0000}"/>
    <cellStyle name="Currency 2 6 4 6 7" xfId="7892" xr:uid="{00000000-0005-0000-0000-0000D41E0000}"/>
    <cellStyle name="Currency 2 6 4 6 7 2" xfId="7893" xr:uid="{00000000-0005-0000-0000-0000D51E0000}"/>
    <cellStyle name="Currency 2 6 4 6 7 2 2" xfId="7894" xr:uid="{00000000-0005-0000-0000-0000D61E0000}"/>
    <cellStyle name="Currency 2 6 4 6 7 3" xfId="7895" xr:uid="{00000000-0005-0000-0000-0000D71E0000}"/>
    <cellStyle name="Currency 2 6 4 6 8" xfId="7896" xr:uid="{00000000-0005-0000-0000-0000D81E0000}"/>
    <cellStyle name="Currency 2 6 4 6 8 2" xfId="7897" xr:uid="{00000000-0005-0000-0000-0000D91E0000}"/>
    <cellStyle name="Currency 2 6 4 6 9" xfId="7898" xr:uid="{00000000-0005-0000-0000-0000DA1E0000}"/>
    <cellStyle name="Currency 2 6 4 6 9 2" xfId="7899" xr:uid="{00000000-0005-0000-0000-0000DB1E0000}"/>
    <cellStyle name="Currency 2 6 4 7" xfId="7900" xr:uid="{00000000-0005-0000-0000-0000DC1E0000}"/>
    <cellStyle name="Currency 2 6 4 7 2" xfId="7901" xr:uid="{00000000-0005-0000-0000-0000DD1E0000}"/>
    <cellStyle name="Currency 2 6 4 7 3" xfId="7902" xr:uid="{00000000-0005-0000-0000-0000DE1E0000}"/>
    <cellStyle name="Currency 2 6 4 8" xfId="7903" xr:uid="{00000000-0005-0000-0000-0000DF1E0000}"/>
    <cellStyle name="Currency 2 6 4 8 2" xfId="7904" xr:uid="{00000000-0005-0000-0000-0000E01E0000}"/>
    <cellStyle name="Currency 2 6 4 8 2 2" xfId="7905" xr:uid="{00000000-0005-0000-0000-0000E11E0000}"/>
    <cellStyle name="Currency 2 6 4 8 3" xfId="7906" xr:uid="{00000000-0005-0000-0000-0000E21E0000}"/>
    <cellStyle name="Currency 2 6 4 8 4" xfId="7907" xr:uid="{00000000-0005-0000-0000-0000E31E0000}"/>
    <cellStyle name="Currency 2 6 4 9" xfId="7908" xr:uid="{00000000-0005-0000-0000-0000E41E0000}"/>
    <cellStyle name="Currency 2 6 4 9 2" xfId="7909" xr:uid="{00000000-0005-0000-0000-0000E51E0000}"/>
    <cellStyle name="Currency 2 6 4 9 2 2" xfId="7910" xr:uid="{00000000-0005-0000-0000-0000E61E0000}"/>
    <cellStyle name="Currency 2 6 4 9 3" xfId="7911" xr:uid="{00000000-0005-0000-0000-0000E71E0000}"/>
    <cellStyle name="Currency 2 6 5" xfId="7912" xr:uid="{00000000-0005-0000-0000-0000E81E0000}"/>
    <cellStyle name="Currency 2 6 5 10" xfId="7913" xr:uid="{00000000-0005-0000-0000-0000E91E0000}"/>
    <cellStyle name="Currency 2 6 5 10 2" xfId="7914" xr:uid="{00000000-0005-0000-0000-0000EA1E0000}"/>
    <cellStyle name="Currency 2 6 5 10 2 2" xfId="7915" xr:uid="{00000000-0005-0000-0000-0000EB1E0000}"/>
    <cellStyle name="Currency 2 6 5 10 3" xfId="7916" xr:uid="{00000000-0005-0000-0000-0000EC1E0000}"/>
    <cellStyle name="Currency 2 6 5 11" xfId="7917" xr:uid="{00000000-0005-0000-0000-0000ED1E0000}"/>
    <cellStyle name="Currency 2 6 5 11 2" xfId="7918" xr:uid="{00000000-0005-0000-0000-0000EE1E0000}"/>
    <cellStyle name="Currency 2 6 5 12" xfId="7919" xr:uid="{00000000-0005-0000-0000-0000EF1E0000}"/>
    <cellStyle name="Currency 2 6 5 12 2" xfId="7920" xr:uid="{00000000-0005-0000-0000-0000F01E0000}"/>
    <cellStyle name="Currency 2 6 5 13" xfId="7921" xr:uid="{00000000-0005-0000-0000-0000F11E0000}"/>
    <cellStyle name="Currency 2 6 5 14" xfId="7922" xr:uid="{00000000-0005-0000-0000-0000F21E0000}"/>
    <cellStyle name="Currency 2 6 5 15" xfId="7923" xr:uid="{00000000-0005-0000-0000-0000F31E0000}"/>
    <cellStyle name="Currency 2 6 5 16" xfId="7924" xr:uid="{00000000-0005-0000-0000-0000F41E0000}"/>
    <cellStyle name="Currency 2 6 5 2" xfId="7925" xr:uid="{00000000-0005-0000-0000-0000F51E0000}"/>
    <cellStyle name="Currency 2 6 5 2 2" xfId="7926" xr:uid="{00000000-0005-0000-0000-0000F61E0000}"/>
    <cellStyle name="Currency 2 6 5 2 2 10" xfId="7927" xr:uid="{00000000-0005-0000-0000-0000F71E0000}"/>
    <cellStyle name="Currency 2 6 5 2 2 2" xfId="7928" xr:uid="{00000000-0005-0000-0000-0000F81E0000}"/>
    <cellStyle name="Currency 2 6 5 2 2 2 2" xfId="7929" xr:uid="{00000000-0005-0000-0000-0000F91E0000}"/>
    <cellStyle name="Currency 2 6 5 2 2 2 3" xfId="7930" xr:uid="{00000000-0005-0000-0000-0000FA1E0000}"/>
    <cellStyle name="Currency 2 6 5 2 2 3" xfId="7931" xr:uid="{00000000-0005-0000-0000-0000FB1E0000}"/>
    <cellStyle name="Currency 2 6 5 2 2 3 2" xfId="7932" xr:uid="{00000000-0005-0000-0000-0000FC1E0000}"/>
    <cellStyle name="Currency 2 6 5 2 2 3 3" xfId="7933" xr:uid="{00000000-0005-0000-0000-0000FD1E0000}"/>
    <cellStyle name="Currency 2 6 5 2 2 4" xfId="7934" xr:uid="{00000000-0005-0000-0000-0000FE1E0000}"/>
    <cellStyle name="Currency 2 6 5 2 2 4 2" xfId="7935" xr:uid="{00000000-0005-0000-0000-0000FF1E0000}"/>
    <cellStyle name="Currency 2 6 5 2 2 4 2 2" xfId="7936" xr:uid="{00000000-0005-0000-0000-0000001F0000}"/>
    <cellStyle name="Currency 2 6 5 2 2 4 3" xfId="7937" xr:uid="{00000000-0005-0000-0000-0000011F0000}"/>
    <cellStyle name="Currency 2 6 5 2 2 5" xfId="7938" xr:uid="{00000000-0005-0000-0000-0000021F0000}"/>
    <cellStyle name="Currency 2 6 5 2 2 5 2" xfId="7939" xr:uid="{00000000-0005-0000-0000-0000031F0000}"/>
    <cellStyle name="Currency 2 6 5 2 2 5 2 2" xfId="7940" xr:uid="{00000000-0005-0000-0000-0000041F0000}"/>
    <cellStyle name="Currency 2 6 5 2 2 5 3" xfId="7941" xr:uid="{00000000-0005-0000-0000-0000051F0000}"/>
    <cellStyle name="Currency 2 6 5 2 2 6" xfId="7942" xr:uid="{00000000-0005-0000-0000-0000061F0000}"/>
    <cellStyle name="Currency 2 6 5 2 2 6 2" xfId="7943" xr:uid="{00000000-0005-0000-0000-0000071F0000}"/>
    <cellStyle name="Currency 2 6 5 2 2 6 2 2" xfId="7944" xr:uid="{00000000-0005-0000-0000-0000081F0000}"/>
    <cellStyle name="Currency 2 6 5 2 2 6 3" xfId="7945" xr:uid="{00000000-0005-0000-0000-0000091F0000}"/>
    <cellStyle name="Currency 2 6 5 2 2 7" xfId="7946" xr:uid="{00000000-0005-0000-0000-00000A1F0000}"/>
    <cellStyle name="Currency 2 6 5 2 2 7 2" xfId="7947" xr:uid="{00000000-0005-0000-0000-00000B1F0000}"/>
    <cellStyle name="Currency 2 6 5 2 2 8" xfId="7948" xr:uid="{00000000-0005-0000-0000-00000C1F0000}"/>
    <cellStyle name="Currency 2 6 5 2 2 8 2" xfId="7949" xr:uid="{00000000-0005-0000-0000-00000D1F0000}"/>
    <cellStyle name="Currency 2 6 5 2 2 9" xfId="7950" xr:uid="{00000000-0005-0000-0000-00000E1F0000}"/>
    <cellStyle name="Currency 2 6 5 2 3" xfId="7951" xr:uid="{00000000-0005-0000-0000-00000F1F0000}"/>
    <cellStyle name="Currency 2 6 5 2 3 10" xfId="7952" xr:uid="{00000000-0005-0000-0000-0000101F0000}"/>
    <cellStyle name="Currency 2 6 5 2 3 2" xfId="7953" xr:uid="{00000000-0005-0000-0000-0000111F0000}"/>
    <cellStyle name="Currency 2 6 5 2 3 2 2" xfId="7954" xr:uid="{00000000-0005-0000-0000-0000121F0000}"/>
    <cellStyle name="Currency 2 6 5 2 3 2 3" xfId="7955" xr:uid="{00000000-0005-0000-0000-0000131F0000}"/>
    <cellStyle name="Currency 2 6 5 2 3 3" xfId="7956" xr:uid="{00000000-0005-0000-0000-0000141F0000}"/>
    <cellStyle name="Currency 2 6 5 2 3 3 2" xfId="7957" xr:uid="{00000000-0005-0000-0000-0000151F0000}"/>
    <cellStyle name="Currency 2 6 5 2 3 3 3" xfId="7958" xr:uid="{00000000-0005-0000-0000-0000161F0000}"/>
    <cellStyle name="Currency 2 6 5 2 3 4" xfId="7959" xr:uid="{00000000-0005-0000-0000-0000171F0000}"/>
    <cellStyle name="Currency 2 6 5 2 3 4 2" xfId="7960" xr:uid="{00000000-0005-0000-0000-0000181F0000}"/>
    <cellStyle name="Currency 2 6 5 2 3 4 2 2" xfId="7961" xr:uid="{00000000-0005-0000-0000-0000191F0000}"/>
    <cellStyle name="Currency 2 6 5 2 3 4 3" xfId="7962" xr:uid="{00000000-0005-0000-0000-00001A1F0000}"/>
    <cellStyle name="Currency 2 6 5 2 3 5" xfId="7963" xr:uid="{00000000-0005-0000-0000-00001B1F0000}"/>
    <cellStyle name="Currency 2 6 5 2 3 5 2" xfId="7964" xr:uid="{00000000-0005-0000-0000-00001C1F0000}"/>
    <cellStyle name="Currency 2 6 5 2 3 5 2 2" xfId="7965" xr:uid="{00000000-0005-0000-0000-00001D1F0000}"/>
    <cellStyle name="Currency 2 6 5 2 3 5 3" xfId="7966" xr:uid="{00000000-0005-0000-0000-00001E1F0000}"/>
    <cellStyle name="Currency 2 6 5 2 3 6" xfId="7967" xr:uid="{00000000-0005-0000-0000-00001F1F0000}"/>
    <cellStyle name="Currency 2 6 5 2 3 6 2" xfId="7968" xr:uid="{00000000-0005-0000-0000-0000201F0000}"/>
    <cellStyle name="Currency 2 6 5 2 3 6 2 2" xfId="7969" xr:uid="{00000000-0005-0000-0000-0000211F0000}"/>
    <cellStyle name="Currency 2 6 5 2 3 6 3" xfId="7970" xr:uid="{00000000-0005-0000-0000-0000221F0000}"/>
    <cellStyle name="Currency 2 6 5 2 3 7" xfId="7971" xr:uid="{00000000-0005-0000-0000-0000231F0000}"/>
    <cellStyle name="Currency 2 6 5 2 3 7 2" xfId="7972" xr:uid="{00000000-0005-0000-0000-0000241F0000}"/>
    <cellStyle name="Currency 2 6 5 2 3 8" xfId="7973" xr:uid="{00000000-0005-0000-0000-0000251F0000}"/>
    <cellStyle name="Currency 2 6 5 2 3 8 2" xfId="7974" xr:uid="{00000000-0005-0000-0000-0000261F0000}"/>
    <cellStyle name="Currency 2 6 5 2 3 9" xfId="7975" xr:uid="{00000000-0005-0000-0000-0000271F0000}"/>
    <cellStyle name="Currency 2 6 5 2 4" xfId="7976" xr:uid="{00000000-0005-0000-0000-0000281F0000}"/>
    <cellStyle name="Currency 2 6 5 2 4 10" xfId="7977" xr:uid="{00000000-0005-0000-0000-0000291F0000}"/>
    <cellStyle name="Currency 2 6 5 2 4 2" xfId="7978" xr:uid="{00000000-0005-0000-0000-00002A1F0000}"/>
    <cellStyle name="Currency 2 6 5 2 4 3" xfId="7979" xr:uid="{00000000-0005-0000-0000-00002B1F0000}"/>
    <cellStyle name="Currency 2 6 5 2 4 3 2" xfId="7980" xr:uid="{00000000-0005-0000-0000-00002C1F0000}"/>
    <cellStyle name="Currency 2 6 5 2 4 3 2 2" xfId="7981" xr:uid="{00000000-0005-0000-0000-00002D1F0000}"/>
    <cellStyle name="Currency 2 6 5 2 4 3 3" xfId="7982" xr:uid="{00000000-0005-0000-0000-00002E1F0000}"/>
    <cellStyle name="Currency 2 6 5 2 4 4" xfId="7983" xr:uid="{00000000-0005-0000-0000-00002F1F0000}"/>
    <cellStyle name="Currency 2 6 5 2 4 4 2" xfId="7984" xr:uid="{00000000-0005-0000-0000-0000301F0000}"/>
    <cellStyle name="Currency 2 6 5 2 4 4 2 2" xfId="7985" xr:uid="{00000000-0005-0000-0000-0000311F0000}"/>
    <cellStyle name="Currency 2 6 5 2 4 4 3" xfId="7986" xr:uid="{00000000-0005-0000-0000-0000321F0000}"/>
    <cellStyle name="Currency 2 6 5 2 4 5" xfId="7987" xr:uid="{00000000-0005-0000-0000-0000331F0000}"/>
    <cellStyle name="Currency 2 6 5 2 4 5 2" xfId="7988" xr:uid="{00000000-0005-0000-0000-0000341F0000}"/>
    <cellStyle name="Currency 2 6 5 2 4 5 2 2" xfId="7989" xr:uid="{00000000-0005-0000-0000-0000351F0000}"/>
    <cellStyle name="Currency 2 6 5 2 4 5 3" xfId="7990" xr:uid="{00000000-0005-0000-0000-0000361F0000}"/>
    <cellStyle name="Currency 2 6 5 2 4 6" xfId="7991" xr:uid="{00000000-0005-0000-0000-0000371F0000}"/>
    <cellStyle name="Currency 2 6 5 2 4 6 2" xfId="7992" xr:uid="{00000000-0005-0000-0000-0000381F0000}"/>
    <cellStyle name="Currency 2 6 5 2 4 7" xfId="7993" xr:uid="{00000000-0005-0000-0000-0000391F0000}"/>
    <cellStyle name="Currency 2 6 5 2 4 7 2" xfId="7994" xr:uid="{00000000-0005-0000-0000-00003A1F0000}"/>
    <cellStyle name="Currency 2 6 5 2 4 8" xfId="7995" xr:uid="{00000000-0005-0000-0000-00003B1F0000}"/>
    <cellStyle name="Currency 2 6 5 2 4 9" xfId="7996" xr:uid="{00000000-0005-0000-0000-00003C1F0000}"/>
    <cellStyle name="Currency 2 6 5 2 5" xfId="7997" xr:uid="{00000000-0005-0000-0000-00003D1F0000}"/>
    <cellStyle name="Currency 2 6 5 2 5 2" xfId="7998" xr:uid="{00000000-0005-0000-0000-00003E1F0000}"/>
    <cellStyle name="Currency 2 6 5 2 5 3" xfId="7999" xr:uid="{00000000-0005-0000-0000-00003F1F0000}"/>
    <cellStyle name="Currency 2 6 5 2 5 4" xfId="8000" xr:uid="{00000000-0005-0000-0000-0000401F0000}"/>
    <cellStyle name="Currency 2 6 5 2 6" xfId="8001" xr:uid="{00000000-0005-0000-0000-0000411F0000}"/>
    <cellStyle name="Currency 2 6 5 2 6 2" xfId="8002" xr:uid="{00000000-0005-0000-0000-0000421F0000}"/>
    <cellStyle name="Currency 2 6 5 2 6 2 2" xfId="8003" xr:uid="{00000000-0005-0000-0000-0000431F0000}"/>
    <cellStyle name="Currency 2 6 5 2 6 2 2 2" xfId="8004" xr:uid="{00000000-0005-0000-0000-0000441F0000}"/>
    <cellStyle name="Currency 2 6 5 2 6 2 3" xfId="8005" xr:uid="{00000000-0005-0000-0000-0000451F0000}"/>
    <cellStyle name="Currency 2 6 5 2 6 3" xfId="8006" xr:uid="{00000000-0005-0000-0000-0000461F0000}"/>
    <cellStyle name="Currency 2 6 5 2 6 3 2" xfId="8007" xr:uid="{00000000-0005-0000-0000-0000471F0000}"/>
    <cellStyle name="Currency 2 6 5 2 6 3 2 2" xfId="8008" xr:uid="{00000000-0005-0000-0000-0000481F0000}"/>
    <cellStyle name="Currency 2 6 5 2 6 3 3" xfId="8009" xr:uid="{00000000-0005-0000-0000-0000491F0000}"/>
    <cellStyle name="Currency 2 6 5 2 6 4" xfId="8010" xr:uid="{00000000-0005-0000-0000-00004A1F0000}"/>
    <cellStyle name="Currency 2 6 5 2 6 4 2" xfId="8011" xr:uid="{00000000-0005-0000-0000-00004B1F0000}"/>
    <cellStyle name="Currency 2 6 5 2 6 4 2 2" xfId="8012" xr:uid="{00000000-0005-0000-0000-00004C1F0000}"/>
    <cellStyle name="Currency 2 6 5 2 6 4 3" xfId="8013" xr:uid="{00000000-0005-0000-0000-00004D1F0000}"/>
    <cellStyle name="Currency 2 6 5 2 6 5" xfId="8014" xr:uid="{00000000-0005-0000-0000-00004E1F0000}"/>
    <cellStyle name="Currency 2 6 5 2 6 5 2" xfId="8015" xr:uid="{00000000-0005-0000-0000-00004F1F0000}"/>
    <cellStyle name="Currency 2 6 5 2 6 6" xfId="8016" xr:uid="{00000000-0005-0000-0000-0000501F0000}"/>
    <cellStyle name="Currency 2 6 5 2 6 6 2" xfId="8017" xr:uid="{00000000-0005-0000-0000-0000511F0000}"/>
    <cellStyle name="Currency 2 6 5 2 6 7" xfId="8018" xr:uid="{00000000-0005-0000-0000-0000521F0000}"/>
    <cellStyle name="Currency 2 6 5 2 7" xfId="8019" xr:uid="{00000000-0005-0000-0000-0000531F0000}"/>
    <cellStyle name="Currency 2 6 5 2 7 2" xfId="8020" xr:uid="{00000000-0005-0000-0000-0000541F0000}"/>
    <cellStyle name="Currency 2 6 5 2 7 2 2" xfId="8021" xr:uid="{00000000-0005-0000-0000-0000551F0000}"/>
    <cellStyle name="Currency 2 6 5 2 7 3" xfId="8022" xr:uid="{00000000-0005-0000-0000-0000561F0000}"/>
    <cellStyle name="Currency 2 6 5 2 8" xfId="8023" xr:uid="{00000000-0005-0000-0000-0000571F0000}"/>
    <cellStyle name="Currency 2 6 5 2 8 2" xfId="8024" xr:uid="{00000000-0005-0000-0000-0000581F0000}"/>
    <cellStyle name="Currency 2 6 5 2 8 2 2" xfId="8025" xr:uid="{00000000-0005-0000-0000-0000591F0000}"/>
    <cellStyle name="Currency 2 6 5 2 8 3" xfId="8026" xr:uid="{00000000-0005-0000-0000-00005A1F0000}"/>
    <cellStyle name="Currency 2 6 5 2 9" xfId="8027" xr:uid="{00000000-0005-0000-0000-00005B1F0000}"/>
    <cellStyle name="Currency 2 6 5 3" xfId="8028" xr:uid="{00000000-0005-0000-0000-00005C1F0000}"/>
    <cellStyle name="Currency 2 6 5 3 10" xfId="8029" xr:uid="{00000000-0005-0000-0000-00005D1F0000}"/>
    <cellStyle name="Currency 2 6 5 3 11" xfId="8030" xr:uid="{00000000-0005-0000-0000-00005E1F0000}"/>
    <cellStyle name="Currency 2 6 5 3 12" xfId="8031" xr:uid="{00000000-0005-0000-0000-00005F1F0000}"/>
    <cellStyle name="Currency 2 6 5 3 13" xfId="8032" xr:uid="{00000000-0005-0000-0000-0000601F0000}"/>
    <cellStyle name="Currency 2 6 5 3 2" xfId="8033" xr:uid="{00000000-0005-0000-0000-0000611F0000}"/>
    <cellStyle name="Currency 2 6 5 3 2 10" xfId="8034" xr:uid="{00000000-0005-0000-0000-0000621F0000}"/>
    <cellStyle name="Currency 2 6 5 3 2 2" xfId="8035" xr:uid="{00000000-0005-0000-0000-0000631F0000}"/>
    <cellStyle name="Currency 2 6 5 3 2 2 2" xfId="8036" xr:uid="{00000000-0005-0000-0000-0000641F0000}"/>
    <cellStyle name="Currency 2 6 5 3 2 2 3" xfId="8037" xr:uid="{00000000-0005-0000-0000-0000651F0000}"/>
    <cellStyle name="Currency 2 6 5 3 2 3" xfId="8038" xr:uid="{00000000-0005-0000-0000-0000661F0000}"/>
    <cellStyle name="Currency 2 6 5 3 2 3 2" xfId="8039" xr:uid="{00000000-0005-0000-0000-0000671F0000}"/>
    <cellStyle name="Currency 2 6 5 3 2 3 3" xfId="8040" xr:uid="{00000000-0005-0000-0000-0000681F0000}"/>
    <cellStyle name="Currency 2 6 5 3 2 3 4" xfId="8041" xr:uid="{00000000-0005-0000-0000-0000691F0000}"/>
    <cellStyle name="Currency 2 6 5 3 2 4" xfId="8042" xr:uid="{00000000-0005-0000-0000-00006A1F0000}"/>
    <cellStyle name="Currency 2 6 5 3 2 4 2" xfId="8043" xr:uid="{00000000-0005-0000-0000-00006B1F0000}"/>
    <cellStyle name="Currency 2 6 5 3 2 4 2 2" xfId="8044" xr:uid="{00000000-0005-0000-0000-00006C1F0000}"/>
    <cellStyle name="Currency 2 6 5 3 2 4 3" xfId="8045" xr:uid="{00000000-0005-0000-0000-00006D1F0000}"/>
    <cellStyle name="Currency 2 6 5 3 2 5" xfId="8046" xr:uid="{00000000-0005-0000-0000-00006E1F0000}"/>
    <cellStyle name="Currency 2 6 5 3 2 5 2" xfId="8047" xr:uid="{00000000-0005-0000-0000-00006F1F0000}"/>
    <cellStyle name="Currency 2 6 5 3 2 5 2 2" xfId="8048" xr:uid="{00000000-0005-0000-0000-0000701F0000}"/>
    <cellStyle name="Currency 2 6 5 3 2 5 3" xfId="8049" xr:uid="{00000000-0005-0000-0000-0000711F0000}"/>
    <cellStyle name="Currency 2 6 5 3 2 6" xfId="8050" xr:uid="{00000000-0005-0000-0000-0000721F0000}"/>
    <cellStyle name="Currency 2 6 5 3 2 6 2" xfId="8051" xr:uid="{00000000-0005-0000-0000-0000731F0000}"/>
    <cellStyle name="Currency 2 6 5 3 2 6 2 2" xfId="8052" xr:uid="{00000000-0005-0000-0000-0000741F0000}"/>
    <cellStyle name="Currency 2 6 5 3 2 6 3" xfId="8053" xr:uid="{00000000-0005-0000-0000-0000751F0000}"/>
    <cellStyle name="Currency 2 6 5 3 2 7" xfId="8054" xr:uid="{00000000-0005-0000-0000-0000761F0000}"/>
    <cellStyle name="Currency 2 6 5 3 2 7 2" xfId="8055" xr:uid="{00000000-0005-0000-0000-0000771F0000}"/>
    <cellStyle name="Currency 2 6 5 3 2 8" xfId="8056" xr:uid="{00000000-0005-0000-0000-0000781F0000}"/>
    <cellStyle name="Currency 2 6 5 3 2 8 2" xfId="8057" xr:uid="{00000000-0005-0000-0000-0000791F0000}"/>
    <cellStyle name="Currency 2 6 5 3 2 9" xfId="8058" xr:uid="{00000000-0005-0000-0000-00007A1F0000}"/>
    <cellStyle name="Currency 2 6 5 3 3" xfId="8059" xr:uid="{00000000-0005-0000-0000-00007B1F0000}"/>
    <cellStyle name="Currency 2 6 5 3 3 2" xfId="8060" xr:uid="{00000000-0005-0000-0000-00007C1F0000}"/>
    <cellStyle name="Currency 2 6 5 3 3 2 2" xfId="8061" xr:uid="{00000000-0005-0000-0000-00007D1F0000}"/>
    <cellStyle name="Currency 2 6 5 3 3 2 3" xfId="8062" xr:uid="{00000000-0005-0000-0000-00007E1F0000}"/>
    <cellStyle name="Currency 2 6 5 3 3 3" xfId="8063" xr:uid="{00000000-0005-0000-0000-00007F1F0000}"/>
    <cellStyle name="Currency 2 6 5 3 4" xfId="8064" xr:uid="{00000000-0005-0000-0000-0000801F0000}"/>
    <cellStyle name="Currency 2 6 5 3 4 2" xfId="8065" xr:uid="{00000000-0005-0000-0000-0000811F0000}"/>
    <cellStyle name="Currency 2 6 5 3 4 3" xfId="8066" xr:uid="{00000000-0005-0000-0000-0000821F0000}"/>
    <cellStyle name="Currency 2 6 5 3 4 4" xfId="8067" xr:uid="{00000000-0005-0000-0000-0000831F0000}"/>
    <cellStyle name="Currency 2 6 5 3 5" xfId="8068" xr:uid="{00000000-0005-0000-0000-0000841F0000}"/>
    <cellStyle name="Currency 2 6 5 3 5 2" xfId="8069" xr:uid="{00000000-0005-0000-0000-0000851F0000}"/>
    <cellStyle name="Currency 2 6 5 3 5 2 2" xfId="8070" xr:uid="{00000000-0005-0000-0000-0000861F0000}"/>
    <cellStyle name="Currency 2 6 5 3 5 3" xfId="8071" xr:uid="{00000000-0005-0000-0000-0000871F0000}"/>
    <cellStyle name="Currency 2 6 5 3 6" xfId="8072" xr:uid="{00000000-0005-0000-0000-0000881F0000}"/>
    <cellStyle name="Currency 2 6 5 3 6 2" xfId="8073" xr:uid="{00000000-0005-0000-0000-0000891F0000}"/>
    <cellStyle name="Currency 2 6 5 3 6 2 2" xfId="8074" xr:uid="{00000000-0005-0000-0000-00008A1F0000}"/>
    <cellStyle name="Currency 2 6 5 3 6 3" xfId="8075" xr:uid="{00000000-0005-0000-0000-00008B1F0000}"/>
    <cellStyle name="Currency 2 6 5 3 7" xfId="8076" xr:uid="{00000000-0005-0000-0000-00008C1F0000}"/>
    <cellStyle name="Currency 2 6 5 3 7 2" xfId="8077" xr:uid="{00000000-0005-0000-0000-00008D1F0000}"/>
    <cellStyle name="Currency 2 6 5 3 7 2 2" xfId="8078" xr:uid="{00000000-0005-0000-0000-00008E1F0000}"/>
    <cellStyle name="Currency 2 6 5 3 7 3" xfId="8079" xr:uid="{00000000-0005-0000-0000-00008F1F0000}"/>
    <cellStyle name="Currency 2 6 5 3 8" xfId="8080" xr:uid="{00000000-0005-0000-0000-0000901F0000}"/>
    <cellStyle name="Currency 2 6 5 3 8 2" xfId="8081" xr:uid="{00000000-0005-0000-0000-0000911F0000}"/>
    <cellStyle name="Currency 2 6 5 3 9" xfId="8082" xr:uid="{00000000-0005-0000-0000-0000921F0000}"/>
    <cellStyle name="Currency 2 6 5 3 9 2" xfId="8083" xr:uid="{00000000-0005-0000-0000-0000931F0000}"/>
    <cellStyle name="Currency 2 6 5 4" xfId="8084" xr:uid="{00000000-0005-0000-0000-0000941F0000}"/>
    <cellStyle name="Currency 2 6 5 4 2" xfId="8085" xr:uid="{00000000-0005-0000-0000-0000951F0000}"/>
    <cellStyle name="Currency 2 6 5 4 2 10" xfId="8086" xr:uid="{00000000-0005-0000-0000-0000961F0000}"/>
    <cellStyle name="Currency 2 6 5 4 2 11" xfId="8087" xr:uid="{00000000-0005-0000-0000-0000971F0000}"/>
    <cellStyle name="Currency 2 6 5 4 2 2" xfId="8088" xr:uid="{00000000-0005-0000-0000-0000981F0000}"/>
    <cellStyle name="Currency 2 6 5 4 2 2 2" xfId="8089" xr:uid="{00000000-0005-0000-0000-0000991F0000}"/>
    <cellStyle name="Currency 2 6 5 4 2 2 3" xfId="8090" xr:uid="{00000000-0005-0000-0000-00009A1F0000}"/>
    <cellStyle name="Currency 2 6 5 4 2 3" xfId="8091" xr:uid="{00000000-0005-0000-0000-00009B1F0000}"/>
    <cellStyle name="Currency 2 6 5 4 2 3 2" xfId="8092" xr:uid="{00000000-0005-0000-0000-00009C1F0000}"/>
    <cellStyle name="Currency 2 6 5 4 2 3 3" xfId="8093" xr:uid="{00000000-0005-0000-0000-00009D1F0000}"/>
    <cellStyle name="Currency 2 6 5 4 2 4" xfId="8094" xr:uid="{00000000-0005-0000-0000-00009E1F0000}"/>
    <cellStyle name="Currency 2 6 5 4 2 4 2" xfId="8095" xr:uid="{00000000-0005-0000-0000-00009F1F0000}"/>
    <cellStyle name="Currency 2 6 5 4 2 4 2 2" xfId="8096" xr:uid="{00000000-0005-0000-0000-0000A01F0000}"/>
    <cellStyle name="Currency 2 6 5 4 2 4 3" xfId="8097" xr:uid="{00000000-0005-0000-0000-0000A11F0000}"/>
    <cellStyle name="Currency 2 6 5 4 2 5" xfId="8098" xr:uid="{00000000-0005-0000-0000-0000A21F0000}"/>
    <cellStyle name="Currency 2 6 5 4 2 5 2" xfId="8099" xr:uid="{00000000-0005-0000-0000-0000A31F0000}"/>
    <cellStyle name="Currency 2 6 5 4 2 5 2 2" xfId="8100" xr:uid="{00000000-0005-0000-0000-0000A41F0000}"/>
    <cellStyle name="Currency 2 6 5 4 2 5 3" xfId="8101" xr:uid="{00000000-0005-0000-0000-0000A51F0000}"/>
    <cellStyle name="Currency 2 6 5 4 2 6" xfId="8102" xr:uid="{00000000-0005-0000-0000-0000A61F0000}"/>
    <cellStyle name="Currency 2 6 5 4 2 6 2" xfId="8103" xr:uid="{00000000-0005-0000-0000-0000A71F0000}"/>
    <cellStyle name="Currency 2 6 5 4 2 6 2 2" xfId="8104" xr:uid="{00000000-0005-0000-0000-0000A81F0000}"/>
    <cellStyle name="Currency 2 6 5 4 2 6 3" xfId="8105" xr:uid="{00000000-0005-0000-0000-0000A91F0000}"/>
    <cellStyle name="Currency 2 6 5 4 2 7" xfId="8106" xr:uid="{00000000-0005-0000-0000-0000AA1F0000}"/>
    <cellStyle name="Currency 2 6 5 4 2 7 2" xfId="8107" xr:uid="{00000000-0005-0000-0000-0000AB1F0000}"/>
    <cellStyle name="Currency 2 6 5 4 2 8" xfId="8108" xr:uid="{00000000-0005-0000-0000-0000AC1F0000}"/>
    <cellStyle name="Currency 2 6 5 4 2 8 2" xfId="8109" xr:uid="{00000000-0005-0000-0000-0000AD1F0000}"/>
    <cellStyle name="Currency 2 6 5 4 2 9" xfId="8110" xr:uid="{00000000-0005-0000-0000-0000AE1F0000}"/>
    <cellStyle name="Currency 2 6 5 4 3" xfId="8111" xr:uid="{00000000-0005-0000-0000-0000AF1F0000}"/>
    <cellStyle name="Currency 2 6 5 4 3 2" xfId="8112" xr:uid="{00000000-0005-0000-0000-0000B01F0000}"/>
    <cellStyle name="Currency 2 6 5 4 3 2 2" xfId="8113" xr:uid="{00000000-0005-0000-0000-0000B11F0000}"/>
    <cellStyle name="Currency 2 6 5 4 3 2 3" xfId="8114" xr:uid="{00000000-0005-0000-0000-0000B21F0000}"/>
    <cellStyle name="Currency 2 6 5 4 3 3" xfId="8115" xr:uid="{00000000-0005-0000-0000-0000B31F0000}"/>
    <cellStyle name="Currency 2 6 5 4 4" xfId="8116" xr:uid="{00000000-0005-0000-0000-0000B41F0000}"/>
    <cellStyle name="Currency 2 6 5 4 4 2" xfId="8117" xr:uid="{00000000-0005-0000-0000-0000B51F0000}"/>
    <cellStyle name="Currency 2 6 5 4 4 2 2" xfId="8118" xr:uid="{00000000-0005-0000-0000-0000B61F0000}"/>
    <cellStyle name="Currency 2 6 5 4 4 3" xfId="8119" xr:uid="{00000000-0005-0000-0000-0000B71F0000}"/>
    <cellStyle name="Currency 2 6 5 4 4 4" xfId="8120" xr:uid="{00000000-0005-0000-0000-0000B81F0000}"/>
    <cellStyle name="Currency 2 6 5 4 5" xfId="8121" xr:uid="{00000000-0005-0000-0000-0000B91F0000}"/>
    <cellStyle name="Currency 2 6 5 4 5 2" xfId="8122" xr:uid="{00000000-0005-0000-0000-0000BA1F0000}"/>
    <cellStyle name="Currency 2 6 5 4 5 2 2" xfId="8123" xr:uid="{00000000-0005-0000-0000-0000BB1F0000}"/>
    <cellStyle name="Currency 2 6 5 4 5 3" xfId="8124" xr:uid="{00000000-0005-0000-0000-0000BC1F0000}"/>
    <cellStyle name="Currency 2 6 5 4 6" xfId="8125" xr:uid="{00000000-0005-0000-0000-0000BD1F0000}"/>
    <cellStyle name="Currency 2 6 5 4 7" xfId="8126" xr:uid="{00000000-0005-0000-0000-0000BE1F0000}"/>
    <cellStyle name="Currency 2 6 5 5" xfId="8127" xr:uid="{00000000-0005-0000-0000-0000BF1F0000}"/>
    <cellStyle name="Currency 2 6 5 5 10" xfId="8128" xr:uid="{00000000-0005-0000-0000-0000C01F0000}"/>
    <cellStyle name="Currency 2 6 5 5 2" xfId="8129" xr:uid="{00000000-0005-0000-0000-0000C11F0000}"/>
    <cellStyle name="Currency 2 6 5 5 2 2" xfId="8130" xr:uid="{00000000-0005-0000-0000-0000C21F0000}"/>
    <cellStyle name="Currency 2 6 5 5 2 3" xfId="8131" xr:uid="{00000000-0005-0000-0000-0000C31F0000}"/>
    <cellStyle name="Currency 2 6 5 5 3" xfId="8132" xr:uid="{00000000-0005-0000-0000-0000C41F0000}"/>
    <cellStyle name="Currency 2 6 5 5 3 2" xfId="8133" xr:uid="{00000000-0005-0000-0000-0000C51F0000}"/>
    <cellStyle name="Currency 2 6 5 5 3 3" xfId="8134" xr:uid="{00000000-0005-0000-0000-0000C61F0000}"/>
    <cellStyle name="Currency 2 6 5 5 4" xfId="8135" xr:uid="{00000000-0005-0000-0000-0000C71F0000}"/>
    <cellStyle name="Currency 2 6 5 5 4 2" xfId="8136" xr:uid="{00000000-0005-0000-0000-0000C81F0000}"/>
    <cellStyle name="Currency 2 6 5 5 4 2 2" xfId="8137" xr:uid="{00000000-0005-0000-0000-0000C91F0000}"/>
    <cellStyle name="Currency 2 6 5 5 4 3" xfId="8138" xr:uid="{00000000-0005-0000-0000-0000CA1F0000}"/>
    <cellStyle name="Currency 2 6 5 5 5" xfId="8139" xr:uid="{00000000-0005-0000-0000-0000CB1F0000}"/>
    <cellStyle name="Currency 2 6 5 5 5 2" xfId="8140" xr:uid="{00000000-0005-0000-0000-0000CC1F0000}"/>
    <cellStyle name="Currency 2 6 5 5 5 2 2" xfId="8141" xr:uid="{00000000-0005-0000-0000-0000CD1F0000}"/>
    <cellStyle name="Currency 2 6 5 5 5 3" xfId="8142" xr:uid="{00000000-0005-0000-0000-0000CE1F0000}"/>
    <cellStyle name="Currency 2 6 5 5 6" xfId="8143" xr:uid="{00000000-0005-0000-0000-0000CF1F0000}"/>
    <cellStyle name="Currency 2 6 5 5 6 2" xfId="8144" xr:uid="{00000000-0005-0000-0000-0000D01F0000}"/>
    <cellStyle name="Currency 2 6 5 5 6 2 2" xfId="8145" xr:uid="{00000000-0005-0000-0000-0000D11F0000}"/>
    <cellStyle name="Currency 2 6 5 5 6 3" xfId="8146" xr:uid="{00000000-0005-0000-0000-0000D21F0000}"/>
    <cellStyle name="Currency 2 6 5 5 7" xfId="8147" xr:uid="{00000000-0005-0000-0000-0000D31F0000}"/>
    <cellStyle name="Currency 2 6 5 5 7 2" xfId="8148" xr:uid="{00000000-0005-0000-0000-0000D41F0000}"/>
    <cellStyle name="Currency 2 6 5 5 8" xfId="8149" xr:uid="{00000000-0005-0000-0000-0000D51F0000}"/>
    <cellStyle name="Currency 2 6 5 5 8 2" xfId="8150" xr:uid="{00000000-0005-0000-0000-0000D61F0000}"/>
    <cellStyle name="Currency 2 6 5 5 9" xfId="8151" xr:uid="{00000000-0005-0000-0000-0000D71F0000}"/>
    <cellStyle name="Currency 2 6 5 6" xfId="8152" xr:uid="{00000000-0005-0000-0000-0000D81F0000}"/>
    <cellStyle name="Currency 2 6 5 6 10" xfId="8153" xr:uid="{00000000-0005-0000-0000-0000D91F0000}"/>
    <cellStyle name="Currency 2 6 5 6 11" xfId="8154" xr:uid="{00000000-0005-0000-0000-0000DA1F0000}"/>
    <cellStyle name="Currency 2 6 5 6 12" xfId="8155" xr:uid="{00000000-0005-0000-0000-0000DB1F0000}"/>
    <cellStyle name="Currency 2 6 5 6 2" xfId="8156" xr:uid="{00000000-0005-0000-0000-0000DC1F0000}"/>
    <cellStyle name="Currency 2 6 5 6 2 2" xfId="8157" xr:uid="{00000000-0005-0000-0000-0000DD1F0000}"/>
    <cellStyle name="Currency 2 6 5 6 2 3" xfId="8158" xr:uid="{00000000-0005-0000-0000-0000DE1F0000}"/>
    <cellStyle name="Currency 2 6 5 6 3" xfId="8159" xr:uid="{00000000-0005-0000-0000-0000DF1F0000}"/>
    <cellStyle name="Currency 2 6 5 6 3 2" xfId="8160" xr:uid="{00000000-0005-0000-0000-0000E01F0000}"/>
    <cellStyle name="Currency 2 6 5 6 3 3" xfId="8161" xr:uid="{00000000-0005-0000-0000-0000E11F0000}"/>
    <cellStyle name="Currency 2 6 5 6 4" xfId="8162" xr:uid="{00000000-0005-0000-0000-0000E21F0000}"/>
    <cellStyle name="Currency 2 6 5 6 5" xfId="8163" xr:uid="{00000000-0005-0000-0000-0000E31F0000}"/>
    <cellStyle name="Currency 2 6 5 6 5 2" xfId="8164" xr:uid="{00000000-0005-0000-0000-0000E41F0000}"/>
    <cellStyle name="Currency 2 6 5 6 5 2 2" xfId="8165" xr:uid="{00000000-0005-0000-0000-0000E51F0000}"/>
    <cellStyle name="Currency 2 6 5 6 5 3" xfId="8166" xr:uid="{00000000-0005-0000-0000-0000E61F0000}"/>
    <cellStyle name="Currency 2 6 5 6 6" xfId="8167" xr:uid="{00000000-0005-0000-0000-0000E71F0000}"/>
    <cellStyle name="Currency 2 6 5 6 6 2" xfId="8168" xr:uid="{00000000-0005-0000-0000-0000E81F0000}"/>
    <cellStyle name="Currency 2 6 5 6 6 2 2" xfId="8169" xr:uid="{00000000-0005-0000-0000-0000E91F0000}"/>
    <cellStyle name="Currency 2 6 5 6 6 3" xfId="8170" xr:uid="{00000000-0005-0000-0000-0000EA1F0000}"/>
    <cellStyle name="Currency 2 6 5 6 7" xfId="8171" xr:uid="{00000000-0005-0000-0000-0000EB1F0000}"/>
    <cellStyle name="Currency 2 6 5 6 7 2" xfId="8172" xr:uid="{00000000-0005-0000-0000-0000EC1F0000}"/>
    <cellStyle name="Currency 2 6 5 6 7 2 2" xfId="8173" xr:uid="{00000000-0005-0000-0000-0000ED1F0000}"/>
    <cellStyle name="Currency 2 6 5 6 7 3" xfId="8174" xr:uid="{00000000-0005-0000-0000-0000EE1F0000}"/>
    <cellStyle name="Currency 2 6 5 6 8" xfId="8175" xr:uid="{00000000-0005-0000-0000-0000EF1F0000}"/>
    <cellStyle name="Currency 2 6 5 6 8 2" xfId="8176" xr:uid="{00000000-0005-0000-0000-0000F01F0000}"/>
    <cellStyle name="Currency 2 6 5 6 9" xfId="8177" xr:uid="{00000000-0005-0000-0000-0000F11F0000}"/>
    <cellStyle name="Currency 2 6 5 6 9 2" xfId="8178" xr:uid="{00000000-0005-0000-0000-0000F21F0000}"/>
    <cellStyle name="Currency 2 6 5 7" xfId="8179" xr:uid="{00000000-0005-0000-0000-0000F31F0000}"/>
    <cellStyle name="Currency 2 6 5 7 2" xfId="8180" xr:uid="{00000000-0005-0000-0000-0000F41F0000}"/>
    <cellStyle name="Currency 2 6 5 7 3" xfId="8181" xr:uid="{00000000-0005-0000-0000-0000F51F0000}"/>
    <cellStyle name="Currency 2 6 5 8" xfId="8182" xr:uid="{00000000-0005-0000-0000-0000F61F0000}"/>
    <cellStyle name="Currency 2 6 5 8 2" xfId="8183" xr:uid="{00000000-0005-0000-0000-0000F71F0000}"/>
    <cellStyle name="Currency 2 6 5 8 2 2" xfId="8184" xr:uid="{00000000-0005-0000-0000-0000F81F0000}"/>
    <cellStyle name="Currency 2 6 5 8 3" xfId="8185" xr:uid="{00000000-0005-0000-0000-0000F91F0000}"/>
    <cellStyle name="Currency 2 6 5 8 4" xfId="8186" xr:uid="{00000000-0005-0000-0000-0000FA1F0000}"/>
    <cellStyle name="Currency 2 6 5 9" xfId="8187" xr:uid="{00000000-0005-0000-0000-0000FB1F0000}"/>
    <cellStyle name="Currency 2 6 5 9 2" xfId="8188" xr:uid="{00000000-0005-0000-0000-0000FC1F0000}"/>
    <cellStyle name="Currency 2 6 5 9 2 2" xfId="8189" xr:uid="{00000000-0005-0000-0000-0000FD1F0000}"/>
    <cellStyle name="Currency 2 6 5 9 3" xfId="8190" xr:uid="{00000000-0005-0000-0000-0000FE1F0000}"/>
    <cellStyle name="Currency 2 6 6" xfId="8191" xr:uid="{00000000-0005-0000-0000-0000FF1F0000}"/>
    <cellStyle name="Currency 2 6 6 2" xfId="8192" xr:uid="{00000000-0005-0000-0000-000000200000}"/>
    <cellStyle name="Currency 2 6 6 2 10" xfId="8193" xr:uid="{00000000-0005-0000-0000-000001200000}"/>
    <cellStyle name="Currency 2 6 6 2 2" xfId="8194" xr:uid="{00000000-0005-0000-0000-000002200000}"/>
    <cellStyle name="Currency 2 6 6 2 2 2" xfId="8195" xr:uid="{00000000-0005-0000-0000-000003200000}"/>
    <cellStyle name="Currency 2 6 6 2 2 3" xfId="8196" xr:uid="{00000000-0005-0000-0000-000004200000}"/>
    <cellStyle name="Currency 2 6 6 2 3" xfId="8197" xr:uid="{00000000-0005-0000-0000-000005200000}"/>
    <cellStyle name="Currency 2 6 6 2 3 2" xfId="8198" xr:uid="{00000000-0005-0000-0000-000006200000}"/>
    <cellStyle name="Currency 2 6 6 2 3 3" xfId="8199" xr:uid="{00000000-0005-0000-0000-000007200000}"/>
    <cellStyle name="Currency 2 6 6 2 4" xfId="8200" xr:uid="{00000000-0005-0000-0000-000008200000}"/>
    <cellStyle name="Currency 2 6 6 2 4 2" xfId="8201" xr:uid="{00000000-0005-0000-0000-000009200000}"/>
    <cellStyle name="Currency 2 6 6 2 4 2 2" xfId="8202" xr:uid="{00000000-0005-0000-0000-00000A200000}"/>
    <cellStyle name="Currency 2 6 6 2 4 3" xfId="8203" xr:uid="{00000000-0005-0000-0000-00000B200000}"/>
    <cellStyle name="Currency 2 6 6 2 5" xfId="8204" xr:uid="{00000000-0005-0000-0000-00000C200000}"/>
    <cellStyle name="Currency 2 6 6 2 5 2" xfId="8205" xr:uid="{00000000-0005-0000-0000-00000D200000}"/>
    <cellStyle name="Currency 2 6 6 2 5 2 2" xfId="8206" xr:uid="{00000000-0005-0000-0000-00000E200000}"/>
    <cellStyle name="Currency 2 6 6 2 5 3" xfId="8207" xr:uid="{00000000-0005-0000-0000-00000F200000}"/>
    <cellStyle name="Currency 2 6 6 2 6" xfId="8208" xr:uid="{00000000-0005-0000-0000-000010200000}"/>
    <cellStyle name="Currency 2 6 6 2 6 2" xfId="8209" xr:uid="{00000000-0005-0000-0000-000011200000}"/>
    <cellStyle name="Currency 2 6 6 2 6 2 2" xfId="8210" xr:uid="{00000000-0005-0000-0000-000012200000}"/>
    <cellStyle name="Currency 2 6 6 2 6 3" xfId="8211" xr:uid="{00000000-0005-0000-0000-000013200000}"/>
    <cellStyle name="Currency 2 6 6 2 7" xfId="8212" xr:uid="{00000000-0005-0000-0000-000014200000}"/>
    <cellStyle name="Currency 2 6 6 2 7 2" xfId="8213" xr:uid="{00000000-0005-0000-0000-000015200000}"/>
    <cellStyle name="Currency 2 6 6 2 8" xfId="8214" xr:uid="{00000000-0005-0000-0000-000016200000}"/>
    <cellStyle name="Currency 2 6 6 2 8 2" xfId="8215" xr:uid="{00000000-0005-0000-0000-000017200000}"/>
    <cellStyle name="Currency 2 6 6 2 9" xfId="8216" xr:uid="{00000000-0005-0000-0000-000018200000}"/>
    <cellStyle name="Currency 2 6 6 3" xfId="8217" xr:uid="{00000000-0005-0000-0000-000019200000}"/>
    <cellStyle name="Currency 2 6 6 3 10" xfId="8218" xr:uid="{00000000-0005-0000-0000-00001A200000}"/>
    <cellStyle name="Currency 2 6 6 3 2" xfId="8219" xr:uid="{00000000-0005-0000-0000-00001B200000}"/>
    <cellStyle name="Currency 2 6 6 3 2 2" xfId="8220" xr:uid="{00000000-0005-0000-0000-00001C200000}"/>
    <cellStyle name="Currency 2 6 6 3 2 3" xfId="8221" xr:uid="{00000000-0005-0000-0000-00001D200000}"/>
    <cellStyle name="Currency 2 6 6 3 3" xfId="8222" xr:uid="{00000000-0005-0000-0000-00001E200000}"/>
    <cellStyle name="Currency 2 6 6 3 3 2" xfId="8223" xr:uid="{00000000-0005-0000-0000-00001F200000}"/>
    <cellStyle name="Currency 2 6 6 3 3 3" xfId="8224" xr:uid="{00000000-0005-0000-0000-000020200000}"/>
    <cellStyle name="Currency 2 6 6 3 4" xfId="8225" xr:uid="{00000000-0005-0000-0000-000021200000}"/>
    <cellStyle name="Currency 2 6 6 3 4 2" xfId="8226" xr:uid="{00000000-0005-0000-0000-000022200000}"/>
    <cellStyle name="Currency 2 6 6 3 4 2 2" xfId="8227" xr:uid="{00000000-0005-0000-0000-000023200000}"/>
    <cellStyle name="Currency 2 6 6 3 4 3" xfId="8228" xr:uid="{00000000-0005-0000-0000-000024200000}"/>
    <cellStyle name="Currency 2 6 6 3 5" xfId="8229" xr:uid="{00000000-0005-0000-0000-000025200000}"/>
    <cellStyle name="Currency 2 6 6 3 5 2" xfId="8230" xr:uid="{00000000-0005-0000-0000-000026200000}"/>
    <cellStyle name="Currency 2 6 6 3 5 2 2" xfId="8231" xr:uid="{00000000-0005-0000-0000-000027200000}"/>
    <cellStyle name="Currency 2 6 6 3 5 3" xfId="8232" xr:uid="{00000000-0005-0000-0000-000028200000}"/>
    <cellStyle name="Currency 2 6 6 3 6" xfId="8233" xr:uid="{00000000-0005-0000-0000-000029200000}"/>
    <cellStyle name="Currency 2 6 6 3 6 2" xfId="8234" xr:uid="{00000000-0005-0000-0000-00002A200000}"/>
    <cellStyle name="Currency 2 6 6 3 6 2 2" xfId="8235" xr:uid="{00000000-0005-0000-0000-00002B200000}"/>
    <cellStyle name="Currency 2 6 6 3 6 3" xfId="8236" xr:uid="{00000000-0005-0000-0000-00002C200000}"/>
    <cellStyle name="Currency 2 6 6 3 7" xfId="8237" xr:uid="{00000000-0005-0000-0000-00002D200000}"/>
    <cellStyle name="Currency 2 6 6 3 7 2" xfId="8238" xr:uid="{00000000-0005-0000-0000-00002E200000}"/>
    <cellStyle name="Currency 2 6 6 3 8" xfId="8239" xr:uid="{00000000-0005-0000-0000-00002F200000}"/>
    <cellStyle name="Currency 2 6 6 3 8 2" xfId="8240" xr:uid="{00000000-0005-0000-0000-000030200000}"/>
    <cellStyle name="Currency 2 6 6 3 9" xfId="8241" xr:uid="{00000000-0005-0000-0000-000031200000}"/>
    <cellStyle name="Currency 2 6 6 4" xfId="8242" xr:uid="{00000000-0005-0000-0000-000032200000}"/>
    <cellStyle name="Currency 2 6 6 4 10" xfId="8243" xr:uid="{00000000-0005-0000-0000-000033200000}"/>
    <cellStyle name="Currency 2 6 6 4 2" xfId="8244" xr:uid="{00000000-0005-0000-0000-000034200000}"/>
    <cellStyle name="Currency 2 6 6 4 3" xfId="8245" xr:uid="{00000000-0005-0000-0000-000035200000}"/>
    <cellStyle name="Currency 2 6 6 4 3 2" xfId="8246" xr:uid="{00000000-0005-0000-0000-000036200000}"/>
    <cellStyle name="Currency 2 6 6 4 3 2 2" xfId="8247" xr:uid="{00000000-0005-0000-0000-000037200000}"/>
    <cellStyle name="Currency 2 6 6 4 3 3" xfId="8248" xr:uid="{00000000-0005-0000-0000-000038200000}"/>
    <cellStyle name="Currency 2 6 6 4 4" xfId="8249" xr:uid="{00000000-0005-0000-0000-000039200000}"/>
    <cellStyle name="Currency 2 6 6 4 4 2" xfId="8250" xr:uid="{00000000-0005-0000-0000-00003A200000}"/>
    <cellStyle name="Currency 2 6 6 4 4 2 2" xfId="8251" xr:uid="{00000000-0005-0000-0000-00003B200000}"/>
    <cellStyle name="Currency 2 6 6 4 4 3" xfId="8252" xr:uid="{00000000-0005-0000-0000-00003C200000}"/>
    <cellStyle name="Currency 2 6 6 4 5" xfId="8253" xr:uid="{00000000-0005-0000-0000-00003D200000}"/>
    <cellStyle name="Currency 2 6 6 4 5 2" xfId="8254" xr:uid="{00000000-0005-0000-0000-00003E200000}"/>
    <cellStyle name="Currency 2 6 6 4 5 2 2" xfId="8255" xr:uid="{00000000-0005-0000-0000-00003F200000}"/>
    <cellStyle name="Currency 2 6 6 4 5 3" xfId="8256" xr:uid="{00000000-0005-0000-0000-000040200000}"/>
    <cellStyle name="Currency 2 6 6 4 6" xfId="8257" xr:uid="{00000000-0005-0000-0000-000041200000}"/>
    <cellStyle name="Currency 2 6 6 4 6 2" xfId="8258" xr:uid="{00000000-0005-0000-0000-000042200000}"/>
    <cellStyle name="Currency 2 6 6 4 7" xfId="8259" xr:uid="{00000000-0005-0000-0000-000043200000}"/>
    <cellStyle name="Currency 2 6 6 4 7 2" xfId="8260" xr:uid="{00000000-0005-0000-0000-000044200000}"/>
    <cellStyle name="Currency 2 6 6 4 8" xfId="8261" xr:uid="{00000000-0005-0000-0000-000045200000}"/>
    <cellStyle name="Currency 2 6 6 4 9" xfId="8262" xr:uid="{00000000-0005-0000-0000-000046200000}"/>
    <cellStyle name="Currency 2 6 6 5" xfId="8263" xr:uid="{00000000-0005-0000-0000-000047200000}"/>
    <cellStyle name="Currency 2 6 6 5 2" xfId="8264" xr:uid="{00000000-0005-0000-0000-000048200000}"/>
    <cellStyle name="Currency 2 6 6 5 3" xfId="8265" xr:uid="{00000000-0005-0000-0000-000049200000}"/>
    <cellStyle name="Currency 2 6 6 5 4" xfId="8266" xr:uid="{00000000-0005-0000-0000-00004A200000}"/>
    <cellStyle name="Currency 2 6 6 6" xfId="8267" xr:uid="{00000000-0005-0000-0000-00004B200000}"/>
    <cellStyle name="Currency 2 6 6 6 2" xfId="8268" xr:uid="{00000000-0005-0000-0000-00004C200000}"/>
    <cellStyle name="Currency 2 6 6 6 2 2" xfId="8269" xr:uid="{00000000-0005-0000-0000-00004D200000}"/>
    <cellStyle name="Currency 2 6 6 6 2 2 2" xfId="8270" xr:uid="{00000000-0005-0000-0000-00004E200000}"/>
    <cellStyle name="Currency 2 6 6 6 2 3" xfId="8271" xr:uid="{00000000-0005-0000-0000-00004F200000}"/>
    <cellStyle name="Currency 2 6 6 6 3" xfId="8272" xr:uid="{00000000-0005-0000-0000-000050200000}"/>
    <cellStyle name="Currency 2 6 6 6 3 2" xfId="8273" xr:uid="{00000000-0005-0000-0000-000051200000}"/>
    <cellStyle name="Currency 2 6 6 6 3 2 2" xfId="8274" xr:uid="{00000000-0005-0000-0000-000052200000}"/>
    <cellStyle name="Currency 2 6 6 6 3 3" xfId="8275" xr:uid="{00000000-0005-0000-0000-000053200000}"/>
    <cellStyle name="Currency 2 6 6 6 4" xfId="8276" xr:uid="{00000000-0005-0000-0000-000054200000}"/>
    <cellStyle name="Currency 2 6 6 6 4 2" xfId="8277" xr:uid="{00000000-0005-0000-0000-000055200000}"/>
    <cellStyle name="Currency 2 6 6 6 4 2 2" xfId="8278" xr:uid="{00000000-0005-0000-0000-000056200000}"/>
    <cellStyle name="Currency 2 6 6 6 4 3" xfId="8279" xr:uid="{00000000-0005-0000-0000-000057200000}"/>
    <cellStyle name="Currency 2 6 6 6 5" xfId="8280" xr:uid="{00000000-0005-0000-0000-000058200000}"/>
    <cellStyle name="Currency 2 6 6 6 5 2" xfId="8281" xr:uid="{00000000-0005-0000-0000-000059200000}"/>
    <cellStyle name="Currency 2 6 6 6 6" xfId="8282" xr:uid="{00000000-0005-0000-0000-00005A200000}"/>
    <cellStyle name="Currency 2 6 6 6 6 2" xfId="8283" xr:uid="{00000000-0005-0000-0000-00005B200000}"/>
    <cellStyle name="Currency 2 6 6 6 7" xfId="8284" xr:uid="{00000000-0005-0000-0000-00005C200000}"/>
    <cellStyle name="Currency 2 6 6 7" xfId="8285" xr:uid="{00000000-0005-0000-0000-00005D200000}"/>
    <cellStyle name="Currency 2 6 6 7 2" xfId="8286" xr:uid="{00000000-0005-0000-0000-00005E200000}"/>
    <cellStyle name="Currency 2 6 6 7 2 2" xfId="8287" xr:uid="{00000000-0005-0000-0000-00005F200000}"/>
    <cellStyle name="Currency 2 6 6 7 3" xfId="8288" xr:uid="{00000000-0005-0000-0000-000060200000}"/>
    <cellStyle name="Currency 2 6 6 8" xfId="8289" xr:uid="{00000000-0005-0000-0000-000061200000}"/>
    <cellStyle name="Currency 2 6 6 8 2" xfId="8290" xr:uid="{00000000-0005-0000-0000-000062200000}"/>
    <cellStyle name="Currency 2 6 6 8 2 2" xfId="8291" xr:uid="{00000000-0005-0000-0000-000063200000}"/>
    <cellStyle name="Currency 2 6 6 8 3" xfId="8292" xr:uid="{00000000-0005-0000-0000-000064200000}"/>
    <cellStyle name="Currency 2 6 6 9" xfId="8293" xr:uid="{00000000-0005-0000-0000-000065200000}"/>
    <cellStyle name="Currency 2 6 7" xfId="8294" xr:uid="{00000000-0005-0000-0000-000066200000}"/>
    <cellStyle name="Currency 2 6 7 10" xfId="8295" xr:uid="{00000000-0005-0000-0000-000067200000}"/>
    <cellStyle name="Currency 2 6 7 11" xfId="8296" xr:uid="{00000000-0005-0000-0000-000068200000}"/>
    <cellStyle name="Currency 2 6 7 12" xfId="8297" xr:uid="{00000000-0005-0000-0000-000069200000}"/>
    <cellStyle name="Currency 2 6 7 13" xfId="8298" xr:uid="{00000000-0005-0000-0000-00006A200000}"/>
    <cellStyle name="Currency 2 6 7 2" xfId="8299" xr:uid="{00000000-0005-0000-0000-00006B200000}"/>
    <cellStyle name="Currency 2 6 7 2 10" xfId="8300" xr:uid="{00000000-0005-0000-0000-00006C200000}"/>
    <cellStyle name="Currency 2 6 7 2 2" xfId="8301" xr:uid="{00000000-0005-0000-0000-00006D200000}"/>
    <cellStyle name="Currency 2 6 7 2 2 2" xfId="8302" xr:uid="{00000000-0005-0000-0000-00006E200000}"/>
    <cellStyle name="Currency 2 6 7 2 2 3" xfId="8303" xr:uid="{00000000-0005-0000-0000-00006F200000}"/>
    <cellStyle name="Currency 2 6 7 2 3" xfId="8304" xr:uid="{00000000-0005-0000-0000-000070200000}"/>
    <cellStyle name="Currency 2 6 7 2 3 2" xfId="8305" xr:uid="{00000000-0005-0000-0000-000071200000}"/>
    <cellStyle name="Currency 2 6 7 2 3 3" xfId="8306" xr:uid="{00000000-0005-0000-0000-000072200000}"/>
    <cellStyle name="Currency 2 6 7 2 3 4" xfId="8307" xr:uid="{00000000-0005-0000-0000-000073200000}"/>
    <cellStyle name="Currency 2 6 7 2 4" xfId="8308" xr:uid="{00000000-0005-0000-0000-000074200000}"/>
    <cellStyle name="Currency 2 6 7 2 4 2" xfId="8309" xr:uid="{00000000-0005-0000-0000-000075200000}"/>
    <cellStyle name="Currency 2 6 7 2 4 2 2" xfId="8310" xr:uid="{00000000-0005-0000-0000-000076200000}"/>
    <cellStyle name="Currency 2 6 7 2 4 3" xfId="8311" xr:uid="{00000000-0005-0000-0000-000077200000}"/>
    <cellStyle name="Currency 2 6 7 2 5" xfId="8312" xr:uid="{00000000-0005-0000-0000-000078200000}"/>
    <cellStyle name="Currency 2 6 7 2 5 2" xfId="8313" xr:uid="{00000000-0005-0000-0000-000079200000}"/>
    <cellStyle name="Currency 2 6 7 2 5 2 2" xfId="8314" xr:uid="{00000000-0005-0000-0000-00007A200000}"/>
    <cellStyle name="Currency 2 6 7 2 5 3" xfId="8315" xr:uid="{00000000-0005-0000-0000-00007B200000}"/>
    <cellStyle name="Currency 2 6 7 2 6" xfId="8316" xr:uid="{00000000-0005-0000-0000-00007C200000}"/>
    <cellStyle name="Currency 2 6 7 2 6 2" xfId="8317" xr:uid="{00000000-0005-0000-0000-00007D200000}"/>
    <cellStyle name="Currency 2 6 7 2 6 2 2" xfId="8318" xr:uid="{00000000-0005-0000-0000-00007E200000}"/>
    <cellStyle name="Currency 2 6 7 2 6 3" xfId="8319" xr:uid="{00000000-0005-0000-0000-00007F200000}"/>
    <cellStyle name="Currency 2 6 7 2 7" xfId="8320" xr:uid="{00000000-0005-0000-0000-000080200000}"/>
    <cellStyle name="Currency 2 6 7 2 7 2" xfId="8321" xr:uid="{00000000-0005-0000-0000-000081200000}"/>
    <cellStyle name="Currency 2 6 7 2 8" xfId="8322" xr:uid="{00000000-0005-0000-0000-000082200000}"/>
    <cellStyle name="Currency 2 6 7 2 8 2" xfId="8323" xr:uid="{00000000-0005-0000-0000-000083200000}"/>
    <cellStyle name="Currency 2 6 7 2 9" xfId="8324" xr:uid="{00000000-0005-0000-0000-000084200000}"/>
    <cellStyle name="Currency 2 6 7 3" xfId="8325" xr:uid="{00000000-0005-0000-0000-000085200000}"/>
    <cellStyle name="Currency 2 6 7 3 2" xfId="8326" xr:uid="{00000000-0005-0000-0000-000086200000}"/>
    <cellStyle name="Currency 2 6 7 3 2 2" xfId="8327" xr:uid="{00000000-0005-0000-0000-000087200000}"/>
    <cellStyle name="Currency 2 6 7 3 2 3" xfId="8328" xr:uid="{00000000-0005-0000-0000-000088200000}"/>
    <cellStyle name="Currency 2 6 7 3 3" xfId="8329" xr:uid="{00000000-0005-0000-0000-000089200000}"/>
    <cellStyle name="Currency 2 6 7 4" xfId="8330" xr:uid="{00000000-0005-0000-0000-00008A200000}"/>
    <cellStyle name="Currency 2 6 7 4 2" xfId="8331" xr:uid="{00000000-0005-0000-0000-00008B200000}"/>
    <cellStyle name="Currency 2 6 7 4 3" xfId="8332" xr:uid="{00000000-0005-0000-0000-00008C200000}"/>
    <cellStyle name="Currency 2 6 7 4 4" xfId="8333" xr:uid="{00000000-0005-0000-0000-00008D200000}"/>
    <cellStyle name="Currency 2 6 7 5" xfId="8334" xr:uid="{00000000-0005-0000-0000-00008E200000}"/>
    <cellStyle name="Currency 2 6 7 5 2" xfId="8335" xr:uid="{00000000-0005-0000-0000-00008F200000}"/>
    <cellStyle name="Currency 2 6 7 5 2 2" xfId="8336" xr:uid="{00000000-0005-0000-0000-000090200000}"/>
    <cellStyle name="Currency 2 6 7 5 3" xfId="8337" xr:uid="{00000000-0005-0000-0000-000091200000}"/>
    <cellStyle name="Currency 2 6 7 6" xfId="8338" xr:uid="{00000000-0005-0000-0000-000092200000}"/>
    <cellStyle name="Currency 2 6 7 6 2" xfId="8339" xr:uid="{00000000-0005-0000-0000-000093200000}"/>
    <cellStyle name="Currency 2 6 7 6 2 2" xfId="8340" xr:uid="{00000000-0005-0000-0000-000094200000}"/>
    <cellStyle name="Currency 2 6 7 6 3" xfId="8341" xr:uid="{00000000-0005-0000-0000-000095200000}"/>
    <cellStyle name="Currency 2 6 7 7" xfId="8342" xr:uid="{00000000-0005-0000-0000-000096200000}"/>
    <cellStyle name="Currency 2 6 7 7 2" xfId="8343" xr:uid="{00000000-0005-0000-0000-000097200000}"/>
    <cellStyle name="Currency 2 6 7 7 2 2" xfId="8344" xr:uid="{00000000-0005-0000-0000-000098200000}"/>
    <cellStyle name="Currency 2 6 7 7 3" xfId="8345" xr:uid="{00000000-0005-0000-0000-000099200000}"/>
    <cellStyle name="Currency 2 6 7 8" xfId="8346" xr:uid="{00000000-0005-0000-0000-00009A200000}"/>
    <cellStyle name="Currency 2 6 7 8 2" xfId="8347" xr:uid="{00000000-0005-0000-0000-00009B200000}"/>
    <cellStyle name="Currency 2 6 7 9" xfId="8348" xr:uid="{00000000-0005-0000-0000-00009C200000}"/>
    <cellStyle name="Currency 2 6 7 9 2" xfId="8349" xr:uid="{00000000-0005-0000-0000-00009D200000}"/>
    <cellStyle name="Currency 2 6 8" xfId="8350" xr:uid="{00000000-0005-0000-0000-00009E200000}"/>
    <cellStyle name="Currency 2 6 8 2" xfId="8351" xr:uid="{00000000-0005-0000-0000-00009F200000}"/>
    <cellStyle name="Currency 2 6 8 2 10" xfId="8352" xr:uid="{00000000-0005-0000-0000-0000A0200000}"/>
    <cellStyle name="Currency 2 6 8 2 11" xfId="8353" xr:uid="{00000000-0005-0000-0000-0000A1200000}"/>
    <cellStyle name="Currency 2 6 8 2 2" xfId="8354" xr:uid="{00000000-0005-0000-0000-0000A2200000}"/>
    <cellStyle name="Currency 2 6 8 2 2 2" xfId="8355" xr:uid="{00000000-0005-0000-0000-0000A3200000}"/>
    <cellStyle name="Currency 2 6 8 2 2 3" xfId="8356" xr:uid="{00000000-0005-0000-0000-0000A4200000}"/>
    <cellStyle name="Currency 2 6 8 2 3" xfId="8357" xr:uid="{00000000-0005-0000-0000-0000A5200000}"/>
    <cellStyle name="Currency 2 6 8 2 3 2" xfId="8358" xr:uid="{00000000-0005-0000-0000-0000A6200000}"/>
    <cellStyle name="Currency 2 6 8 2 3 3" xfId="8359" xr:uid="{00000000-0005-0000-0000-0000A7200000}"/>
    <cellStyle name="Currency 2 6 8 2 4" xfId="8360" xr:uid="{00000000-0005-0000-0000-0000A8200000}"/>
    <cellStyle name="Currency 2 6 8 2 4 2" xfId="8361" xr:uid="{00000000-0005-0000-0000-0000A9200000}"/>
    <cellStyle name="Currency 2 6 8 2 4 2 2" xfId="8362" xr:uid="{00000000-0005-0000-0000-0000AA200000}"/>
    <cellStyle name="Currency 2 6 8 2 4 3" xfId="8363" xr:uid="{00000000-0005-0000-0000-0000AB200000}"/>
    <cellStyle name="Currency 2 6 8 2 5" xfId="8364" xr:uid="{00000000-0005-0000-0000-0000AC200000}"/>
    <cellStyle name="Currency 2 6 8 2 5 2" xfId="8365" xr:uid="{00000000-0005-0000-0000-0000AD200000}"/>
    <cellStyle name="Currency 2 6 8 2 5 2 2" xfId="8366" xr:uid="{00000000-0005-0000-0000-0000AE200000}"/>
    <cellStyle name="Currency 2 6 8 2 5 3" xfId="8367" xr:uid="{00000000-0005-0000-0000-0000AF200000}"/>
    <cellStyle name="Currency 2 6 8 2 6" xfId="8368" xr:uid="{00000000-0005-0000-0000-0000B0200000}"/>
    <cellStyle name="Currency 2 6 8 2 6 2" xfId="8369" xr:uid="{00000000-0005-0000-0000-0000B1200000}"/>
    <cellStyle name="Currency 2 6 8 2 6 2 2" xfId="8370" xr:uid="{00000000-0005-0000-0000-0000B2200000}"/>
    <cellStyle name="Currency 2 6 8 2 6 3" xfId="8371" xr:uid="{00000000-0005-0000-0000-0000B3200000}"/>
    <cellStyle name="Currency 2 6 8 2 7" xfId="8372" xr:uid="{00000000-0005-0000-0000-0000B4200000}"/>
    <cellStyle name="Currency 2 6 8 2 7 2" xfId="8373" xr:uid="{00000000-0005-0000-0000-0000B5200000}"/>
    <cellStyle name="Currency 2 6 8 2 8" xfId="8374" xr:uid="{00000000-0005-0000-0000-0000B6200000}"/>
    <cellStyle name="Currency 2 6 8 2 8 2" xfId="8375" xr:uid="{00000000-0005-0000-0000-0000B7200000}"/>
    <cellStyle name="Currency 2 6 8 2 9" xfId="8376" xr:uid="{00000000-0005-0000-0000-0000B8200000}"/>
    <cellStyle name="Currency 2 6 8 3" xfId="8377" xr:uid="{00000000-0005-0000-0000-0000B9200000}"/>
    <cellStyle name="Currency 2 6 8 3 2" xfId="8378" xr:uid="{00000000-0005-0000-0000-0000BA200000}"/>
    <cellStyle name="Currency 2 6 8 3 2 2" xfId="8379" xr:uid="{00000000-0005-0000-0000-0000BB200000}"/>
    <cellStyle name="Currency 2 6 8 3 2 3" xfId="8380" xr:uid="{00000000-0005-0000-0000-0000BC200000}"/>
    <cellStyle name="Currency 2 6 8 3 3" xfId="8381" xr:uid="{00000000-0005-0000-0000-0000BD200000}"/>
    <cellStyle name="Currency 2 6 8 4" xfId="8382" xr:uid="{00000000-0005-0000-0000-0000BE200000}"/>
    <cellStyle name="Currency 2 6 8 4 2" xfId="8383" xr:uid="{00000000-0005-0000-0000-0000BF200000}"/>
    <cellStyle name="Currency 2 6 8 4 2 2" xfId="8384" xr:uid="{00000000-0005-0000-0000-0000C0200000}"/>
    <cellStyle name="Currency 2 6 8 4 3" xfId="8385" xr:uid="{00000000-0005-0000-0000-0000C1200000}"/>
    <cellStyle name="Currency 2 6 8 4 4" xfId="8386" xr:uid="{00000000-0005-0000-0000-0000C2200000}"/>
    <cellStyle name="Currency 2 6 8 5" xfId="8387" xr:uid="{00000000-0005-0000-0000-0000C3200000}"/>
    <cellStyle name="Currency 2 6 8 5 2" xfId="8388" xr:uid="{00000000-0005-0000-0000-0000C4200000}"/>
    <cellStyle name="Currency 2 6 8 5 2 2" xfId="8389" xr:uid="{00000000-0005-0000-0000-0000C5200000}"/>
    <cellStyle name="Currency 2 6 8 5 3" xfId="8390" xr:uid="{00000000-0005-0000-0000-0000C6200000}"/>
    <cellStyle name="Currency 2 6 8 6" xfId="8391" xr:uid="{00000000-0005-0000-0000-0000C7200000}"/>
    <cellStyle name="Currency 2 6 8 7" xfId="8392" xr:uid="{00000000-0005-0000-0000-0000C8200000}"/>
    <cellStyle name="Currency 2 6 9" xfId="8393" xr:uid="{00000000-0005-0000-0000-0000C9200000}"/>
    <cellStyle name="Currency 2 6 9 10" xfId="8394" xr:uid="{00000000-0005-0000-0000-0000CA200000}"/>
    <cellStyle name="Currency 2 6 9 2" xfId="8395" xr:uid="{00000000-0005-0000-0000-0000CB200000}"/>
    <cellStyle name="Currency 2 6 9 2 2" xfId="8396" xr:uid="{00000000-0005-0000-0000-0000CC200000}"/>
    <cellStyle name="Currency 2 6 9 2 3" xfId="8397" xr:uid="{00000000-0005-0000-0000-0000CD200000}"/>
    <cellStyle name="Currency 2 6 9 3" xfId="8398" xr:uid="{00000000-0005-0000-0000-0000CE200000}"/>
    <cellStyle name="Currency 2 6 9 3 2" xfId="8399" xr:uid="{00000000-0005-0000-0000-0000CF200000}"/>
    <cellStyle name="Currency 2 6 9 3 3" xfId="8400" xr:uid="{00000000-0005-0000-0000-0000D0200000}"/>
    <cellStyle name="Currency 2 6 9 4" xfId="8401" xr:uid="{00000000-0005-0000-0000-0000D1200000}"/>
    <cellStyle name="Currency 2 6 9 4 2" xfId="8402" xr:uid="{00000000-0005-0000-0000-0000D2200000}"/>
    <cellStyle name="Currency 2 6 9 4 2 2" xfId="8403" xr:uid="{00000000-0005-0000-0000-0000D3200000}"/>
    <cellStyle name="Currency 2 6 9 4 3" xfId="8404" xr:uid="{00000000-0005-0000-0000-0000D4200000}"/>
    <cellStyle name="Currency 2 6 9 5" xfId="8405" xr:uid="{00000000-0005-0000-0000-0000D5200000}"/>
    <cellStyle name="Currency 2 6 9 5 2" xfId="8406" xr:uid="{00000000-0005-0000-0000-0000D6200000}"/>
    <cellStyle name="Currency 2 6 9 5 2 2" xfId="8407" xr:uid="{00000000-0005-0000-0000-0000D7200000}"/>
    <cellStyle name="Currency 2 6 9 5 3" xfId="8408" xr:uid="{00000000-0005-0000-0000-0000D8200000}"/>
    <cellStyle name="Currency 2 6 9 6" xfId="8409" xr:uid="{00000000-0005-0000-0000-0000D9200000}"/>
    <cellStyle name="Currency 2 6 9 6 2" xfId="8410" xr:uid="{00000000-0005-0000-0000-0000DA200000}"/>
    <cellStyle name="Currency 2 6 9 6 2 2" xfId="8411" xr:uid="{00000000-0005-0000-0000-0000DB200000}"/>
    <cellStyle name="Currency 2 6 9 6 3" xfId="8412" xr:uid="{00000000-0005-0000-0000-0000DC200000}"/>
    <cellStyle name="Currency 2 6 9 7" xfId="8413" xr:uid="{00000000-0005-0000-0000-0000DD200000}"/>
    <cellStyle name="Currency 2 6 9 7 2" xfId="8414" xr:uid="{00000000-0005-0000-0000-0000DE200000}"/>
    <cellStyle name="Currency 2 6 9 8" xfId="8415" xr:uid="{00000000-0005-0000-0000-0000DF200000}"/>
    <cellStyle name="Currency 2 6 9 8 2" xfId="8416" xr:uid="{00000000-0005-0000-0000-0000E0200000}"/>
    <cellStyle name="Currency 2 6 9 9" xfId="8417" xr:uid="{00000000-0005-0000-0000-0000E1200000}"/>
    <cellStyle name="Currency 2 7" xfId="8418" xr:uid="{00000000-0005-0000-0000-0000E2200000}"/>
    <cellStyle name="Currency 2 7 10" xfId="8419" xr:uid="{00000000-0005-0000-0000-0000E3200000}"/>
    <cellStyle name="Currency 2 7 10 2" xfId="8420" xr:uid="{00000000-0005-0000-0000-0000E4200000}"/>
    <cellStyle name="Currency 2 7 10 2 2" xfId="8421" xr:uid="{00000000-0005-0000-0000-0000E5200000}"/>
    <cellStyle name="Currency 2 7 10 3" xfId="8422" xr:uid="{00000000-0005-0000-0000-0000E6200000}"/>
    <cellStyle name="Currency 2 7 10 4" xfId="8423" xr:uid="{00000000-0005-0000-0000-0000E7200000}"/>
    <cellStyle name="Currency 2 7 11" xfId="8424" xr:uid="{00000000-0005-0000-0000-0000E8200000}"/>
    <cellStyle name="Currency 2 7 11 2" xfId="8425" xr:uid="{00000000-0005-0000-0000-0000E9200000}"/>
    <cellStyle name="Currency 2 7 11 2 2" xfId="8426" xr:uid="{00000000-0005-0000-0000-0000EA200000}"/>
    <cellStyle name="Currency 2 7 11 3" xfId="8427" xr:uid="{00000000-0005-0000-0000-0000EB200000}"/>
    <cellStyle name="Currency 2 7 12" xfId="8428" xr:uid="{00000000-0005-0000-0000-0000EC200000}"/>
    <cellStyle name="Currency 2 7 12 2" xfId="8429" xr:uid="{00000000-0005-0000-0000-0000ED200000}"/>
    <cellStyle name="Currency 2 7 12 2 2" xfId="8430" xr:uid="{00000000-0005-0000-0000-0000EE200000}"/>
    <cellStyle name="Currency 2 7 12 3" xfId="8431" xr:uid="{00000000-0005-0000-0000-0000EF200000}"/>
    <cellStyle name="Currency 2 7 13" xfId="8432" xr:uid="{00000000-0005-0000-0000-0000F0200000}"/>
    <cellStyle name="Currency 2 7 13 2" xfId="8433" xr:uid="{00000000-0005-0000-0000-0000F1200000}"/>
    <cellStyle name="Currency 2 7 14" xfId="8434" xr:uid="{00000000-0005-0000-0000-0000F2200000}"/>
    <cellStyle name="Currency 2 7 14 2" xfId="8435" xr:uid="{00000000-0005-0000-0000-0000F3200000}"/>
    <cellStyle name="Currency 2 7 15" xfId="8436" xr:uid="{00000000-0005-0000-0000-0000F4200000}"/>
    <cellStyle name="Currency 2 7 16" xfId="8437" xr:uid="{00000000-0005-0000-0000-0000F5200000}"/>
    <cellStyle name="Currency 2 7 17" xfId="8438" xr:uid="{00000000-0005-0000-0000-0000F6200000}"/>
    <cellStyle name="Currency 2 7 2" xfId="8439" xr:uid="{00000000-0005-0000-0000-0000F7200000}"/>
    <cellStyle name="Currency 2 7 2 10" xfId="8440" xr:uid="{00000000-0005-0000-0000-0000F8200000}"/>
    <cellStyle name="Currency 2 7 2 10 2" xfId="8441" xr:uid="{00000000-0005-0000-0000-0000F9200000}"/>
    <cellStyle name="Currency 2 7 2 10 2 2" xfId="8442" xr:uid="{00000000-0005-0000-0000-0000FA200000}"/>
    <cellStyle name="Currency 2 7 2 10 3" xfId="8443" xr:uid="{00000000-0005-0000-0000-0000FB200000}"/>
    <cellStyle name="Currency 2 7 2 11" xfId="8444" xr:uid="{00000000-0005-0000-0000-0000FC200000}"/>
    <cellStyle name="Currency 2 7 2 11 2" xfId="8445" xr:uid="{00000000-0005-0000-0000-0000FD200000}"/>
    <cellStyle name="Currency 2 7 2 12" xfId="8446" xr:uid="{00000000-0005-0000-0000-0000FE200000}"/>
    <cellStyle name="Currency 2 7 2 12 2" xfId="8447" xr:uid="{00000000-0005-0000-0000-0000FF200000}"/>
    <cellStyle name="Currency 2 7 2 13" xfId="8448" xr:uid="{00000000-0005-0000-0000-000000210000}"/>
    <cellStyle name="Currency 2 7 2 14" xfId="8449" xr:uid="{00000000-0005-0000-0000-000001210000}"/>
    <cellStyle name="Currency 2 7 2 15" xfId="8450" xr:uid="{00000000-0005-0000-0000-000002210000}"/>
    <cellStyle name="Currency 2 7 2 2" xfId="8451" xr:uid="{00000000-0005-0000-0000-000003210000}"/>
    <cellStyle name="Currency 2 7 2 2 2" xfId="8452" xr:uid="{00000000-0005-0000-0000-000004210000}"/>
    <cellStyle name="Currency 2 7 2 2 2 2" xfId="8453" xr:uid="{00000000-0005-0000-0000-000005210000}"/>
    <cellStyle name="Currency 2 7 2 2 2 3" xfId="8454" xr:uid="{00000000-0005-0000-0000-000006210000}"/>
    <cellStyle name="Currency 2 7 2 2 2 3 2" xfId="8455" xr:uid="{00000000-0005-0000-0000-000007210000}"/>
    <cellStyle name="Currency 2 7 2 2 2 3 3" xfId="8456" xr:uid="{00000000-0005-0000-0000-000008210000}"/>
    <cellStyle name="Currency 2 7 2 2 2 4" xfId="8457" xr:uid="{00000000-0005-0000-0000-000009210000}"/>
    <cellStyle name="Currency 2 7 2 2 2 4 2" xfId="8458" xr:uid="{00000000-0005-0000-0000-00000A210000}"/>
    <cellStyle name="Currency 2 7 2 2 2 4 2 2" xfId="8459" xr:uid="{00000000-0005-0000-0000-00000B210000}"/>
    <cellStyle name="Currency 2 7 2 2 2 4 3" xfId="8460" xr:uid="{00000000-0005-0000-0000-00000C210000}"/>
    <cellStyle name="Currency 2 7 2 2 2 5" xfId="8461" xr:uid="{00000000-0005-0000-0000-00000D210000}"/>
    <cellStyle name="Currency 2 7 2 2 2 5 2" xfId="8462" xr:uid="{00000000-0005-0000-0000-00000E210000}"/>
    <cellStyle name="Currency 2 7 2 2 2 5 2 2" xfId="8463" xr:uid="{00000000-0005-0000-0000-00000F210000}"/>
    <cellStyle name="Currency 2 7 2 2 2 5 3" xfId="8464" xr:uid="{00000000-0005-0000-0000-000010210000}"/>
    <cellStyle name="Currency 2 7 2 2 2 6" xfId="8465" xr:uid="{00000000-0005-0000-0000-000011210000}"/>
    <cellStyle name="Currency 2 7 2 2 2 6 2" xfId="8466" xr:uid="{00000000-0005-0000-0000-000012210000}"/>
    <cellStyle name="Currency 2 7 2 2 2 6 2 2" xfId="8467" xr:uid="{00000000-0005-0000-0000-000013210000}"/>
    <cellStyle name="Currency 2 7 2 2 2 6 3" xfId="8468" xr:uid="{00000000-0005-0000-0000-000014210000}"/>
    <cellStyle name="Currency 2 7 2 2 2 7" xfId="8469" xr:uid="{00000000-0005-0000-0000-000015210000}"/>
    <cellStyle name="Currency 2 7 2 2 2 7 2" xfId="8470" xr:uid="{00000000-0005-0000-0000-000016210000}"/>
    <cellStyle name="Currency 2 7 2 2 2 8" xfId="8471" xr:uid="{00000000-0005-0000-0000-000017210000}"/>
    <cellStyle name="Currency 2 7 2 2 2 8 2" xfId="8472" xr:uid="{00000000-0005-0000-0000-000018210000}"/>
    <cellStyle name="Currency 2 7 2 2 2 9" xfId="8473" xr:uid="{00000000-0005-0000-0000-000019210000}"/>
    <cellStyle name="Currency 2 7 2 2 3" xfId="8474" xr:uid="{00000000-0005-0000-0000-00001A210000}"/>
    <cellStyle name="Currency 2 7 2 2 3 2" xfId="8475" xr:uid="{00000000-0005-0000-0000-00001B210000}"/>
    <cellStyle name="Currency 2 7 2 2 3 3" xfId="8476" xr:uid="{00000000-0005-0000-0000-00001C210000}"/>
    <cellStyle name="Currency 2 7 2 2 3 3 2" xfId="8477" xr:uid="{00000000-0005-0000-0000-00001D210000}"/>
    <cellStyle name="Currency 2 7 2 2 3 3 3" xfId="8478" xr:uid="{00000000-0005-0000-0000-00001E210000}"/>
    <cellStyle name="Currency 2 7 2 2 3 4" xfId="8479" xr:uid="{00000000-0005-0000-0000-00001F210000}"/>
    <cellStyle name="Currency 2 7 2 2 3 4 2" xfId="8480" xr:uid="{00000000-0005-0000-0000-000020210000}"/>
    <cellStyle name="Currency 2 7 2 2 3 4 2 2" xfId="8481" xr:uid="{00000000-0005-0000-0000-000021210000}"/>
    <cellStyle name="Currency 2 7 2 2 3 4 3" xfId="8482" xr:uid="{00000000-0005-0000-0000-000022210000}"/>
    <cellStyle name="Currency 2 7 2 2 3 5" xfId="8483" xr:uid="{00000000-0005-0000-0000-000023210000}"/>
    <cellStyle name="Currency 2 7 2 2 3 5 2" xfId="8484" xr:uid="{00000000-0005-0000-0000-000024210000}"/>
    <cellStyle name="Currency 2 7 2 2 3 5 2 2" xfId="8485" xr:uid="{00000000-0005-0000-0000-000025210000}"/>
    <cellStyle name="Currency 2 7 2 2 3 5 3" xfId="8486" xr:uid="{00000000-0005-0000-0000-000026210000}"/>
    <cellStyle name="Currency 2 7 2 2 3 6" xfId="8487" xr:uid="{00000000-0005-0000-0000-000027210000}"/>
    <cellStyle name="Currency 2 7 2 2 3 6 2" xfId="8488" xr:uid="{00000000-0005-0000-0000-000028210000}"/>
    <cellStyle name="Currency 2 7 2 2 3 6 2 2" xfId="8489" xr:uid="{00000000-0005-0000-0000-000029210000}"/>
    <cellStyle name="Currency 2 7 2 2 3 6 3" xfId="8490" xr:uid="{00000000-0005-0000-0000-00002A210000}"/>
    <cellStyle name="Currency 2 7 2 2 3 7" xfId="8491" xr:uid="{00000000-0005-0000-0000-00002B210000}"/>
    <cellStyle name="Currency 2 7 2 2 3 7 2" xfId="8492" xr:uid="{00000000-0005-0000-0000-00002C210000}"/>
    <cellStyle name="Currency 2 7 2 2 3 8" xfId="8493" xr:uid="{00000000-0005-0000-0000-00002D210000}"/>
    <cellStyle name="Currency 2 7 2 2 3 8 2" xfId="8494" xr:uid="{00000000-0005-0000-0000-00002E210000}"/>
    <cellStyle name="Currency 2 7 2 2 3 9" xfId="8495" xr:uid="{00000000-0005-0000-0000-00002F210000}"/>
    <cellStyle name="Currency 2 7 2 2 4" xfId="8496" xr:uid="{00000000-0005-0000-0000-000030210000}"/>
    <cellStyle name="Currency 2 7 2 2 4 2" xfId="8497" xr:uid="{00000000-0005-0000-0000-000031210000}"/>
    <cellStyle name="Currency 2 7 2 2 4 3" xfId="8498" xr:uid="{00000000-0005-0000-0000-000032210000}"/>
    <cellStyle name="Currency 2 7 2 2 4 3 2" xfId="8499" xr:uid="{00000000-0005-0000-0000-000033210000}"/>
    <cellStyle name="Currency 2 7 2 2 4 3 2 2" xfId="8500" xr:uid="{00000000-0005-0000-0000-000034210000}"/>
    <cellStyle name="Currency 2 7 2 2 4 3 3" xfId="8501" xr:uid="{00000000-0005-0000-0000-000035210000}"/>
    <cellStyle name="Currency 2 7 2 2 4 4" xfId="8502" xr:uid="{00000000-0005-0000-0000-000036210000}"/>
    <cellStyle name="Currency 2 7 2 2 4 4 2" xfId="8503" xr:uid="{00000000-0005-0000-0000-000037210000}"/>
    <cellStyle name="Currency 2 7 2 2 4 4 2 2" xfId="8504" xr:uid="{00000000-0005-0000-0000-000038210000}"/>
    <cellStyle name="Currency 2 7 2 2 4 4 3" xfId="8505" xr:uid="{00000000-0005-0000-0000-000039210000}"/>
    <cellStyle name="Currency 2 7 2 2 4 5" xfId="8506" xr:uid="{00000000-0005-0000-0000-00003A210000}"/>
    <cellStyle name="Currency 2 7 2 2 4 5 2" xfId="8507" xr:uid="{00000000-0005-0000-0000-00003B210000}"/>
    <cellStyle name="Currency 2 7 2 2 4 5 2 2" xfId="8508" xr:uid="{00000000-0005-0000-0000-00003C210000}"/>
    <cellStyle name="Currency 2 7 2 2 4 5 3" xfId="8509" xr:uid="{00000000-0005-0000-0000-00003D210000}"/>
    <cellStyle name="Currency 2 7 2 2 4 6" xfId="8510" xr:uid="{00000000-0005-0000-0000-00003E210000}"/>
    <cellStyle name="Currency 2 7 2 2 4 6 2" xfId="8511" xr:uid="{00000000-0005-0000-0000-00003F210000}"/>
    <cellStyle name="Currency 2 7 2 2 4 7" xfId="8512" xr:uid="{00000000-0005-0000-0000-000040210000}"/>
    <cellStyle name="Currency 2 7 2 2 4 7 2" xfId="8513" xr:uid="{00000000-0005-0000-0000-000041210000}"/>
    <cellStyle name="Currency 2 7 2 2 4 8" xfId="8514" xr:uid="{00000000-0005-0000-0000-000042210000}"/>
    <cellStyle name="Currency 2 7 2 2 4 9" xfId="8515" xr:uid="{00000000-0005-0000-0000-000043210000}"/>
    <cellStyle name="Currency 2 7 2 2 5" xfId="8516" xr:uid="{00000000-0005-0000-0000-000044210000}"/>
    <cellStyle name="Currency 2 7 2 2 5 2" xfId="8517" xr:uid="{00000000-0005-0000-0000-000045210000}"/>
    <cellStyle name="Currency 2 7 2 2 5 3" xfId="8518" xr:uid="{00000000-0005-0000-0000-000046210000}"/>
    <cellStyle name="Currency 2 7 2 2 6" xfId="8519" xr:uid="{00000000-0005-0000-0000-000047210000}"/>
    <cellStyle name="Currency 2 7 2 2 6 2" xfId="8520" xr:uid="{00000000-0005-0000-0000-000048210000}"/>
    <cellStyle name="Currency 2 7 2 2 6 2 2" xfId="8521" xr:uid="{00000000-0005-0000-0000-000049210000}"/>
    <cellStyle name="Currency 2 7 2 2 6 2 2 2" xfId="8522" xr:uid="{00000000-0005-0000-0000-00004A210000}"/>
    <cellStyle name="Currency 2 7 2 2 6 2 3" xfId="8523" xr:uid="{00000000-0005-0000-0000-00004B210000}"/>
    <cellStyle name="Currency 2 7 2 2 6 3" xfId="8524" xr:uid="{00000000-0005-0000-0000-00004C210000}"/>
    <cellStyle name="Currency 2 7 2 2 6 3 2" xfId="8525" xr:uid="{00000000-0005-0000-0000-00004D210000}"/>
    <cellStyle name="Currency 2 7 2 2 6 3 2 2" xfId="8526" xr:uid="{00000000-0005-0000-0000-00004E210000}"/>
    <cellStyle name="Currency 2 7 2 2 6 3 3" xfId="8527" xr:uid="{00000000-0005-0000-0000-00004F210000}"/>
    <cellStyle name="Currency 2 7 2 2 6 4" xfId="8528" xr:uid="{00000000-0005-0000-0000-000050210000}"/>
    <cellStyle name="Currency 2 7 2 2 6 4 2" xfId="8529" xr:uid="{00000000-0005-0000-0000-000051210000}"/>
    <cellStyle name="Currency 2 7 2 2 6 4 2 2" xfId="8530" xr:uid="{00000000-0005-0000-0000-000052210000}"/>
    <cellStyle name="Currency 2 7 2 2 6 4 3" xfId="8531" xr:uid="{00000000-0005-0000-0000-000053210000}"/>
    <cellStyle name="Currency 2 7 2 2 6 5" xfId="8532" xr:uid="{00000000-0005-0000-0000-000054210000}"/>
    <cellStyle name="Currency 2 7 2 2 6 5 2" xfId="8533" xr:uid="{00000000-0005-0000-0000-000055210000}"/>
    <cellStyle name="Currency 2 7 2 2 6 6" xfId="8534" xr:uid="{00000000-0005-0000-0000-000056210000}"/>
    <cellStyle name="Currency 2 7 2 2 6 6 2" xfId="8535" xr:uid="{00000000-0005-0000-0000-000057210000}"/>
    <cellStyle name="Currency 2 7 2 2 6 7" xfId="8536" xr:uid="{00000000-0005-0000-0000-000058210000}"/>
    <cellStyle name="Currency 2 7 2 2 7" xfId="8537" xr:uid="{00000000-0005-0000-0000-000059210000}"/>
    <cellStyle name="Currency 2 7 2 2 7 2" xfId="8538" xr:uid="{00000000-0005-0000-0000-00005A210000}"/>
    <cellStyle name="Currency 2 7 2 2 7 2 2" xfId="8539" xr:uid="{00000000-0005-0000-0000-00005B210000}"/>
    <cellStyle name="Currency 2 7 2 2 7 3" xfId="8540" xr:uid="{00000000-0005-0000-0000-00005C210000}"/>
    <cellStyle name="Currency 2 7 2 2 8" xfId="8541" xr:uid="{00000000-0005-0000-0000-00005D210000}"/>
    <cellStyle name="Currency 2 7 2 2 8 2" xfId="8542" xr:uid="{00000000-0005-0000-0000-00005E210000}"/>
    <cellStyle name="Currency 2 7 2 2 8 2 2" xfId="8543" xr:uid="{00000000-0005-0000-0000-00005F210000}"/>
    <cellStyle name="Currency 2 7 2 2 8 3" xfId="8544" xr:uid="{00000000-0005-0000-0000-000060210000}"/>
    <cellStyle name="Currency 2 7 2 3" xfId="8545" xr:uid="{00000000-0005-0000-0000-000061210000}"/>
    <cellStyle name="Currency 2 7 2 3 10" xfId="8546" xr:uid="{00000000-0005-0000-0000-000062210000}"/>
    <cellStyle name="Currency 2 7 2 3 2" xfId="8547" xr:uid="{00000000-0005-0000-0000-000063210000}"/>
    <cellStyle name="Currency 2 7 2 3 2 2" xfId="8548" xr:uid="{00000000-0005-0000-0000-000064210000}"/>
    <cellStyle name="Currency 2 7 2 3 2 3" xfId="8549" xr:uid="{00000000-0005-0000-0000-000065210000}"/>
    <cellStyle name="Currency 2 7 2 3 2 3 2" xfId="8550" xr:uid="{00000000-0005-0000-0000-000066210000}"/>
    <cellStyle name="Currency 2 7 2 3 2 3 3" xfId="8551" xr:uid="{00000000-0005-0000-0000-000067210000}"/>
    <cellStyle name="Currency 2 7 2 3 2 4" xfId="8552" xr:uid="{00000000-0005-0000-0000-000068210000}"/>
    <cellStyle name="Currency 2 7 2 3 2 4 2" xfId="8553" xr:uid="{00000000-0005-0000-0000-000069210000}"/>
    <cellStyle name="Currency 2 7 2 3 2 4 2 2" xfId="8554" xr:uid="{00000000-0005-0000-0000-00006A210000}"/>
    <cellStyle name="Currency 2 7 2 3 2 4 3" xfId="8555" xr:uid="{00000000-0005-0000-0000-00006B210000}"/>
    <cellStyle name="Currency 2 7 2 3 2 5" xfId="8556" xr:uid="{00000000-0005-0000-0000-00006C210000}"/>
    <cellStyle name="Currency 2 7 2 3 2 5 2" xfId="8557" xr:uid="{00000000-0005-0000-0000-00006D210000}"/>
    <cellStyle name="Currency 2 7 2 3 2 5 2 2" xfId="8558" xr:uid="{00000000-0005-0000-0000-00006E210000}"/>
    <cellStyle name="Currency 2 7 2 3 2 5 3" xfId="8559" xr:uid="{00000000-0005-0000-0000-00006F210000}"/>
    <cellStyle name="Currency 2 7 2 3 2 6" xfId="8560" xr:uid="{00000000-0005-0000-0000-000070210000}"/>
    <cellStyle name="Currency 2 7 2 3 2 6 2" xfId="8561" xr:uid="{00000000-0005-0000-0000-000071210000}"/>
    <cellStyle name="Currency 2 7 2 3 2 6 2 2" xfId="8562" xr:uid="{00000000-0005-0000-0000-000072210000}"/>
    <cellStyle name="Currency 2 7 2 3 2 6 3" xfId="8563" xr:uid="{00000000-0005-0000-0000-000073210000}"/>
    <cellStyle name="Currency 2 7 2 3 2 7" xfId="8564" xr:uid="{00000000-0005-0000-0000-000074210000}"/>
    <cellStyle name="Currency 2 7 2 3 2 7 2" xfId="8565" xr:uid="{00000000-0005-0000-0000-000075210000}"/>
    <cellStyle name="Currency 2 7 2 3 2 8" xfId="8566" xr:uid="{00000000-0005-0000-0000-000076210000}"/>
    <cellStyle name="Currency 2 7 2 3 2 8 2" xfId="8567" xr:uid="{00000000-0005-0000-0000-000077210000}"/>
    <cellStyle name="Currency 2 7 2 3 2 9" xfId="8568" xr:uid="{00000000-0005-0000-0000-000078210000}"/>
    <cellStyle name="Currency 2 7 2 3 3" xfId="8569" xr:uid="{00000000-0005-0000-0000-000079210000}"/>
    <cellStyle name="Currency 2 7 2 3 4" xfId="8570" xr:uid="{00000000-0005-0000-0000-00007A210000}"/>
    <cellStyle name="Currency 2 7 2 3 4 2" xfId="8571" xr:uid="{00000000-0005-0000-0000-00007B210000}"/>
    <cellStyle name="Currency 2 7 2 3 4 3" xfId="8572" xr:uid="{00000000-0005-0000-0000-00007C210000}"/>
    <cellStyle name="Currency 2 7 2 3 5" xfId="8573" xr:uid="{00000000-0005-0000-0000-00007D210000}"/>
    <cellStyle name="Currency 2 7 2 3 5 2" xfId="8574" xr:uid="{00000000-0005-0000-0000-00007E210000}"/>
    <cellStyle name="Currency 2 7 2 3 5 2 2" xfId="8575" xr:uid="{00000000-0005-0000-0000-00007F210000}"/>
    <cellStyle name="Currency 2 7 2 3 5 3" xfId="8576" xr:uid="{00000000-0005-0000-0000-000080210000}"/>
    <cellStyle name="Currency 2 7 2 3 6" xfId="8577" xr:uid="{00000000-0005-0000-0000-000081210000}"/>
    <cellStyle name="Currency 2 7 2 3 6 2" xfId="8578" xr:uid="{00000000-0005-0000-0000-000082210000}"/>
    <cellStyle name="Currency 2 7 2 3 6 2 2" xfId="8579" xr:uid="{00000000-0005-0000-0000-000083210000}"/>
    <cellStyle name="Currency 2 7 2 3 6 3" xfId="8580" xr:uid="{00000000-0005-0000-0000-000084210000}"/>
    <cellStyle name="Currency 2 7 2 3 7" xfId="8581" xr:uid="{00000000-0005-0000-0000-000085210000}"/>
    <cellStyle name="Currency 2 7 2 3 7 2" xfId="8582" xr:uid="{00000000-0005-0000-0000-000086210000}"/>
    <cellStyle name="Currency 2 7 2 3 7 2 2" xfId="8583" xr:uid="{00000000-0005-0000-0000-000087210000}"/>
    <cellStyle name="Currency 2 7 2 3 7 3" xfId="8584" xr:uid="{00000000-0005-0000-0000-000088210000}"/>
    <cellStyle name="Currency 2 7 2 3 8" xfId="8585" xr:uid="{00000000-0005-0000-0000-000089210000}"/>
    <cellStyle name="Currency 2 7 2 3 8 2" xfId="8586" xr:uid="{00000000-0005-0000-0000-00008A210000}"/>
    <cellStyle name="Currency 2 7 2 3 9" xfId="8587" xr:uid="{00000000-0005-0000-0000-00008B210000}"/>
    <cellStyle name="Currency 2 7 2 3 9 2" xfId="8588" xr:uid="{00000000-0005-0000-0000-00008C210000}"/>
    <cellStyle name="Currency 2 7 2 4" xfId="8589" xr:uid="{00000000-0005-0000-0000-00008D210000}"/>
    <cellStyle name="Currency 2 7 2 4 2" xfId="8590" xr:uid="{00000000-0005-0000-0000-00008E210000}"/>
    <cellStyle name="Currency 2 7 2 4 2 10" xfId="8591" xr:uid="{00000000-0005-0000-0000-00008F210000}"/>
    <cellStyle name="Currency 2 7 2 4 2 2" xfId="8592" xr:uid="{00000000-0005-0000-0000-000090210000}"/>
    <cellStyle name="Currency 2 7 2 4 2 3" xfId="8593" xr:uid="{00000000-0005-0000-0000-000091210000}"/>
    <cellStyle name="Currency 2 7 2 4 2 4" xfId="8594" xr:uid="{00000000-0005-0000-0000-000092210000}"/>
    <cellStyle name="Currency 2 7 2 4 2 4 2" xfId="8595" xr:uid="{00000000-0005-0000-0000-000093210000}"/>
    <cellStyle name="Currency 2 7 2 4 2 4 2 2" xfId="8596" xr:uid="{00000000-0005-0000-0000-000094210000}"/>
    <cellStyle name="Currency 2 7 2 4 2 4 3" xfId="8597" xr:uid="{00000000-0005-0000-0000-000095210000}"/>
    <cellStyle name="Currency 2 7 2 4 2 5" xfId="8598" xr:uid="{00000000-0005-0000-0000-000096210000}"/>
    <cellStyle name="Currency 2 7 2 4 2 5 2" xfId="8599" xr:uid="{00000000-0005-0000-0000-000097210000}"/>
    <cellStyle name="Currency 2 7 2 4 2 5 2 2" xfId="8600" xr:uid="{00000000-0005-0000-0000-000098210000}"/>
    <cellStyle name="Currency 2 7 2 4 2 5 3" xfId="8601" xr:uid="{00000000-0005-0000-0000-000099210000}"/>
    <cellStyle name="Currency 2 7 2 4 2 6" xfId="8602" xr:uid="{00000000-0005-0000-0000-00009A210000}"/>
    <cellStyle name="Currency 2 7 2 4 2 6 2" xfId="8603" xr:uid="{00000000-0005-0000-0000-00009B210000}"/>
    <cellStyle name="Currency 2 7 2 4 2 6 2 2" xfId="8604" xr:uid="{00000000-0005-0000-0000-00009C210000}"/>
    <cellStyle name="Currency 2 7 2 4 2 6 3" xfId="8605" xr:uid="{00000000-0005-0000-0000-00009D210000}"/>
    <cellStyle name="Currency 2 7 2 4 2 7" xfId="8606" xr:uid="{00000000-0005-0000-0000-00009E210000}"/>
    <cellStyle name="Currency 2 7 2 4 2 7 2" xfId="8607" xr:uid="{00000000-0005-0000-0000-00009F210000}"/>
    <cellStyle name="Currency 2 7 2 4 2 8" xfId="8608" xr:uid="{00000000-0005-0000-0000-0000A0210000}"/>
    <cellStyle name="Currency 2 7 2 4 2 8 2" xfId="8609" xr:uid="{00000000-0005-0000-0000-0000A1210000}"/>
    <cellStyle name="Currency 2 7 2 4 2 9" xfId="8610" xr:uid="{00000000-0005-0000-0000-0000A2210000}"/>
    <cellStyle name="Currency 2 7 2 4 3" xfId="8611" xr:uid="{00000000-0005-0000-0000-0000A3210000}"/>
    <cellStyle name="Currency 2 7 2 4 4" xfId="8612" xr:uid="{00000000-0005-0000-0000-0000A4210000}"/>
    <cellStyle name="Currency 2 7 2 4 4 2" xfId="8613" xr:uid="{00000000-0005-0000-0000-0000A5210000}"/>
    <cellStyle name="Currency 2 7 2 4 4 2 2" xfId="8614" xr:uid="{00000000-0005-0000-0000-0000A6210000}"/>
    <cellStyle name="Currency 2 7 2 4 4 3" xfId="8615" xr:uid="{00000000-0005-0000-0000-0000A7210000}"/>
    <cellStyle name="Currency 2 7 2 4 5" xfId="8616" xr:uid="{00000000-0005-0000-0000-0000A8210000}"/>
    <cellStyle name="Currency 2 7 2 4 5 2" xfId="8617" xr:uid="{00000000-0005-0000-0000-0000A9210000}"/>
    <cellStyle name="Currency 2 7 2 4 5 2 2" xfId="8618" xr:uid="{00000000-0005-0000-0000-0000AA210000}"/>
    <cellStyle name="Currency 2 7 2 4 5 3" xfId="8619" xr:uid="{00000000-0005-0000-0000-0000AB210000}"/>
    <cellStyle name="Currency 2 7 2 5" xfId="8620" xr:uid="{00000000-0005-0000-0000-0000AC210000}"/>
    <cellStyle name="Currency 2 7 2 5 2" xfId="8621" xr:uid="{00000000-0005-0000-0000-0000AD210000}"/>
    <cellStyle name="Currency 2 7 2 5 3" xfId="8622" xr:uid="{00000000-0005-0000-0000-0000AE210000}"/>
    <cellStyle name="Currency 2 7 2 5 3 2" xfId="8623" xr:uid="{00000000-0005-0000-0000-0000AF210000}"/>
    <cellStyle name="Currency 2 7 2 5 3 3" xfId="8624" xr:uid="{00000000-0005-0000-0000-0000B0210000}"/>
    <cellStyle name="Currency 2 7 2 5 4" xfId="8625" xr:uid="{00000000-0005-0000-0000-0000B1210000}"/>
    <cellStyle name="Currency 2 7 2 5 4 2" xfId="8626" xr:uid="{00000000-0005-0000-0000-0000B2210000}"/>
    <cellStyle name="Currency 2 7 2 5 4 2 2" xfId="8627" xr:uid="{00000000-0005-0000-0000-0000B3210000}"/>
    <cellStyle name="Currency 2 7 2 5 4 3" xfId="8628" xr:uid="{00000000-0005-0000-0000-0000B4210000}"/>
    <cellStyle name="Currency 2 7 2 5 5" xfId="8629" xr:uid="{00000000-0005-0000-0000-0000B5210000}"/>
    <cellStyle name="Currency 2 7 2 5 5 2" xfId="8630" xr:uid="{00000000-0005-0000-0000-0000B6210000}"/>
    <cellStyle name="Currency 2 7 2 5 5 2 2" xfId="8631" xr:uid="{00000000-0005-0000-0000-0000B7210000}"/>
    <cellStyle name="Currency 2 7 2 5 5 3" xfId="8632" xr:uid="{00000000-0005-0000-0000-0000B8210000}"/>
    <cellStyle name="Currency 2 7 2 5 6" xfId="8633" xr:uid="{00000000-0005-0000-0000-0000B9210000}"/>
    <cellStyle name="Currency 2 7 2 5 6 2" xfId="8634" xr:uid="{00000000-0005-0000-0000-0000BA210000}"/>
    <cellStyle name="Currency 2 7 2 5 6 2 2" xfId="8635" xr:uid="{00000000-0005-0000-0000-0000BB210000}"/>
    <cellStyle name="Currency 2 7 2 5 6 3" xfId="8636" xr:uid="{00000000-0005-0000-0000-0000BC210000}"/>
    <cellStyle name="Currency 2 7 2 5 7" xfId="8637" xr:uid="{00000000-0005-0000-0000-0000BD210000}"/>
    <cellStyle name="Currency 2 7 2 5 7 2" xfId="8638" xr:uid="{00000000-0005-0000-0000-0000BE210000}"/>
    <cellStyle name="Currency 2 7 2 5 8" xfId="8639" xr:uid="{00000000-0005-0000-0000-0000BF210000}"/>
    <cellStyle name="Currency 2 7 2 5 8 2" xfId="8640" xr:uid="{00000000-0005-0000-0000-0000C0210000}"/>
    <cellStyle name="Currency 2 7 2 5 9" xfId="8641" xr:uid="{00000000-0005-0000-0000-0000C1210000}"/>
    <cellStyle name="Currency 2 7 2 6" xfId="8642" xr:uid="{00000000-0005-0000-0000-0000C2210000}"/>
    <cellStyle name="Currency 2 7 2 6 2" xfId="8643" xr:uid="{00000000-0005-0000-0000-0000C3210000}"/>
    <cellStyle name="Currency 2 7 2 6 3" xfId="8644" xr:uid="{00000000-0005-0000-0000-0000C4210000}"/>
    <cellStyle name="Currency 2 7 2 7" xfId="8645" xr:uid="{00000000-0005-0000-0000-0000C5210000}"/>
    <cellStyle name="Currency 2 7 2 8" xfId="8646" xr:uid="{00000000-0005-0000-0000-0000C6210000}"/>
    <cellStyle name="Currency 2 7 2 8 2" xfId="8647" xr:uid="{00000000-0005-0000-0000-0000C7210000}"/>
    <cellStyle name="Currency 2 7 2 8 2 2" xfId="8648" xr:uid="{00000000-0005-0000-0000-0000C8210000}"/>
    <cellStyle name="Currency 2 7 2 8 3" xfId="8649" xr:uid="{00000000-0005-0000-0000-0000C9210000}"/>
    <cellStyle name="Currency 2 7 2 8 4" xfId="8650" xr:uid="{00000000-0005-0000-0000-0000CA210000}"/>
    <cellStyle name="Currency 2 7 2 9" xfId="8651" xr:uid="{00000000-0005-0000-0000-0000CB210000}"/>
    <cellStyle name="Currency 2 7 2 9 2" xfId="8652" xr:uid="{00000000-0005-0000-0000-0000CC210000}"/>
    <cellStyle name="Currency 2 7 2 9 2 2" xfId="8653" xr:uid="{00000000-0005-0000-0000-0000CD210000}"/>
    <cellStyle name="Currency 2 7 2 9 3" xfId="8654" xr:uid="{00000000-0005-0000-0000-0000CE210000}"/>
    <cellStyle name="Currency 2 7 3" xfId="8655" xr:uid="{00000000-0005-0000-0000-0000CF210000}"/>
    <cellStyle name="Currency 2 7 3 10" xfId="8656" xr:uid="{00000000-0005-0000-0000-0000D0210000}"/>
    <cellStyle name="Currency 2 7 3 10 2" xfId="8657" xr:uid="{00000000-0005-0000-0000-0000D1210000}"/>
    <cellStyle name="Currency 2 7 3 10 2 2" xfId="8658" xr:uid="{00000000-0005-0000-0000-0000D2210000}"/>
    <cellStyle name="Currency 2 7 3 10 3" xfId="8659" xr:uid="{00000000-0005-0000-0000-0000D3210000}"/>
    <cellStyle name="Currency 2 7 3 11" xfId="8660" xr:uid="{00000000-0005-0000-0000-0000D4210000}"/>
    <cellStyle name="Currency 2 7 3 11 2" xfId="8661" xr:uid="{00000000-0005-0000-0000-0000D5210000}"/>
    <cellStyle name="Currency 2 7 3 12" xfId="8662" xr:uid="{00000000-0005-0000-0000-0000D6210000}"/>
    <cellStyle name="Currency 2 7 3 12 2" xfId="8663" xr:uid="{00000000-0005-0000-0000-0000D7210000}"/>
    <cellStyle name="Currency 2 7 3 13" xfId="8664" xr:uid="{00000000-0005-0000-0000-0000D8210000}"/>
    <cellStyle name="Currency 2 7 3 14" xfId="8665" xr:uid="{00000000-0005-0000-0000-0000D9210000}"/>
    <cellStyle name="Currency 2 7 3 15" xfId="8666" xr:uid="{00000000-0005-0000-0000-0000DA210000}"/>
    <cellStyle name="Currency 2 7 3 2" xfId="8667" xr:uid="{00000000-0005-0000-0000-0000DB210000}"/>
    <cellStyle name="Currency 2 7 3 2 2" xfId="8668" xr:uid="{00000000-0005-0000-0000-0000DC210000}"/>
    <cellStyle name="Currency 2 7 3 2 2 2" xfId="8669" xr:uid="{00000000-0005-0000-0000-0000DD210000}"/>
    <cellStyle name="Currency 2 7 3 2 2 3" xfId="8670" xr:uid="{00000000-0005-0000-0000-0000DE210000}"/>
    <cellStyle name="Currency 2 7 3 2 2 3 2" xfId="8671" xr:uid="{00000000-0005-0000-0000-0000DF210000}"/>
    <cellStyle name="Currency 2 7 3 2 2 3 3" xfId="8672" xr:uid="{00000000-0005-0000-0000-0000E0210000}"/>
    <cellStyle name="Currency 2 7 3 2 2 4" xfId="8673" xr:uid="{00000000-0005-0000-0000-0000E1210000}"/>
    <cellStyle name="Currency 2 7 3 2 2 4 2" xfId="8674" xr:uid="{00000000-0005-0000-0000-0000E2210000}"/>
    <cellStyle name="Currency 2 7 3 2 2 4 2 2" xfId="8675" xr:uid="{00000000-0005-0000-0000-0000E3210000}"/>
    <cellStyle name="Currency 2 7 3 2 2 4 3" xfId="8676" xr:uid="{00000000-0005-0000-0000-0000E4210000}"/>
    <cellStyle name="Currency 2 7 3 2 2 5" xfId="8677" xr:uid="{00000000-0005-0000-0000-0000E5210000}"/>
    <cellStyle name="Currency 2 7 3 2 2 5 2" xfId="8678" xr:uid="{00000000-0005-0000-0000-0000E6210000}"/>
    <cellStyle name="Currency 2 7 3 2 2 5 2 2" xfId="8679" xr:uid="{00000000-0005-0000-0000-0000E7210000}"/>
    <cellStyle name="Currency 2 7 3 2 2 5 3" xfId="8680" xr:uid="{00000000-0005-0000-0000-0000E8210000}"/>
    <cellStyle name="Currency 2 7 3 2 2 6" xfId="8681" xr:uid="{00000000-0005-0000-0000-0000E9210000}"/>
    <cellStyle name="Currency 2 7 3 2 2 6 2" xfId="8682" xr:uid="{00000000-0005-0000-0000-0000EA210000}"/>
    <cellStyle name="Currency 2 7 3 2 2 6 2 2" xfId="8683" xr:uid="{00000000-0005-0000-0000-0000EB210000}"/>
    <cellStyle name="Currency 2 7 3 2 2 6 3" xfId="8684" xr:uid="{00000000-0005-0000-0000-0000EC210000}"/>
    <cellStyle name="Currency 2 7 3 2 2 7" xfId="8685" xr:uid="{00000000-0005-0000-0000-0000ED210000}"/>
    <cellStyle name="Currency 2 7 3 2 2 7 2" xfId="8686" xr:uid="{00000000-0005-0000-0000-0000EE210000}"/>
    <cellStyle name="Currency 2 7 3 2 2 8" xfId="8687" xr:uid="{00000000-0005-0000-0000-0000EF210000}"/>
    <cellStyle name="Currency 2 7 3 2 2 8 2" xfId="8688" xr:uid="{00000000-0005-0000-0000-0000F0210000}"/>
    <cellStyle name="Currency 2 7 3 2 2 9" xfId="8689" xr:uid="{00000000-0005-0000-0000-0000F1210000}"/>
    <cellStyle name="Currency 2 7 3 2 3" xfId="8690" xr:uid="{00000000-0005-0000-0000-0000F2210000}"/>
    <cellStyle name="Currency 2 7 3 2 3 2" xfId="8691" xr:uid="{00000000-0005-0000-0000-0000F3210000}"/>
    <cellStyle name="Currency 2 7 3 2 3 3" xfId="8692" xr:uid="{00000000-0005-0000-0000-0000F4210000}"/>
    <cellStyle name="Currency 2 7 3 2 3 3 2" xfId="8693" xr:uid="{00000000-0005-0000-0000-0000F5210000}"/>
    <cellStyle name="Currency 2 7 3 2 3 3 3" xfId="8694" xr:uid="{00000000-0005-0000-0000-0000F6210000}"/>
    <cellStyle name="Currency 2 7 3 2 3 4" xfId="8695" xr:uid="{00000000-0005-0000-0000-0000F7210000}"/>
    <cellStyle name="Currency 2 7 3 2 3 4 2" xfId="8696" xr:uid="{00000000-0005-0000-0000-0000F8210000}"/>
    <cellStyle name="Currency 2 7 3 2 3 4 2 2" xfId="8697" xr:uid="{00000000-0005-0000-0000-0000F9210000}"/>
    <cellStyle name="Currency 2 7 3 2 3 4 3" xfId="8698" xr:uid="{00000000-0005-0000-0000-0000FA210000}"/>
    <cellStyle name="Currency 2 7 3 2 3 5" xfId="8699" xr:uid="{00000000-0005-0000-0000-0000FB210000}"/>
    <cellStyle name="Currency 2 7 3 2 3 5 2" xfId="8700" xr:uid="{00000000-0005-0000-0000-0000FC210000}"/>
    <cellStyle name="Currency 2 7 3 2 3 5 2 2" xfId="8701" xr:uid="{00000000-0005-0000-0000-0000FD210000}"/>
    <cellStyle name="Currency 2 7 3 2 3 5 3" xfId="8702" xr:uid="{00000000-0005-0000-0000-0000FE210000}"/>
    <cellStyle name="Currency 2 7 3 2 3 6" xfId="8703" xr:uid="{00000000-0005-0000-0000-0000FF210000}"/>
    <cellStyle name="Currency 2 7 3 2 3 6 2" xfId="8704" xr:uid="{00000000-0005-0000-0000-000000220000}"/>
    <cellStyle name="Currency 2 7 3 2 3 6 2 2" xfId="8705" xr:uid="{00000000-0005-0000-0000-000001220000}"/>
    <cellStyle name="Currency 2 7 3 2 3 6 3" xfId="8706" xr:uid="{00000000-0005-0000-0000-000002220000}"/>
    <cellStyle name="Currency 2 7 3 2 3 7" xfId="8707" xr:uid="{00000000-0005-0000-0000-000003220000}"/>
    <cellStyle name="Currency 2 7 3 2 3 7 2" xfId="8708" xr:uid="{00000000-0005-0000-0000-000004220000}"/>
    <cellStyle name="Currency 2 7 3 2 3 8" xfId="8709" xr:uid="{00000000-0005-0000-0000-000005220000}"/>
    <cellStyle name="Currency 2 7 3 2 3 8 2" xfId="8710" xr:uid="{00000000-0005-0000-0000-000006220000}"/>
    <cellStyle name="Currency 2 7 3 2 3 9" xfId="8711" xr:uid="{00000000-0005-0000-0000-000007220000}"/>
    <cellStyle name="Currency 2 7 3 2 4" xfId="8712" xr:uid="{00000000-0005-0000-0000-000008220000}"/>
    <cellStyle name="Currency 2 7 3 2 4 2" xfId="8713" xr:uid="{00000000-0005-0000-0000-000009220000}"/>
    <cellStyle name="Currency 2 7 3 2 4 3" xfId="8714" xr:uid="{00000000-0005-0000-0000-00000A220000}"/>
    <cellStyle name="Currency 2 7 3 2 4 3 2" xfId="8715" xr:uid="{00000000-0005-0000-0000-00000B220000}"/>
    <cellStyle name="Currency 2 7 3 2 4 3 2 2" xfId="8716" xr:uid="{00000000-0005-0000-0000-00000C220000}"/>
    <cellStyle name="Currency 2 7 3 2 4 3 3" xfId="8717" xr:uid="{00000000-0005-0000-0000-00000D220000}"/>
    <cellStyle name="Currency 2 7 3 2 4 4" xfId="8718" xr:uid="{00000000-0005-0000-0000-00000E220000}"/>
    <cellStyle name="Currency 2 7 3 2 4 4 2" xfId="8719" xr:uid="{00000000-0005-0000-0000-00000F220000}"/>
    <cellStyle name="Currency 2 7 3 2 4 4 2 2" xfId="8720" xr:uid="{00000000-0005-0000-0000-000010220000}"/>
    <cellStyle name="Currency 2 7 3 2 4 4 3" xfId="8721" xr:uid="{00000000-0005-0000-0000-000011220000}"/>
    <cellStyle name="Currency 2 7 3 2 4 5" xfId="8722" xr:uid="{00000000-0005-0000-0000-000012220000}"/>
    <cellStyle name="Currency 2 7 3 2 4 5 2" xfId="8723" xr:uid="{00000000-0005-0000-0000-000013220000}"/>
    <cellStyle name="Currency 2 7 3 2 4 5 2 2" xfId="8724" xr:uid="{00000000-0005-0000-0000-000014220000}"/>
    <cellStyle name="Currency 2 7 3 2 4 5 3" xfId="8725" xr:uid="{00000000-0005-0000-0000-000015220000}"/>
    <cellStyle name="Currency 2 7 3 2 4 6" xfId="8726" xr:uid="{00000000-0005-0000-0000-000016220000}"/>
    <cellStyle name="Currency 2 7 3 2 4 6 2" xfId="8727" xr:uid="{00000000-0005-0000-0000-000017220000}"/>
    <cellStyle name="Currency 2 7 3 2 4 7" xfId="8728" xr:uid="{00000000-0005-0000-0000-000018220000}"/>
    <cellStyle name="Currency 2 7 3 2 4 7 2" xfId="8729" xr:uid="{00000000-0005-0000-0000-000019220000}"/>
    <cellStyle name="Currency 2 7 3 2 4 8" xfId="8730" xr:uid="{00000000-0005-0000-0000-00001A220000}"/>
    <cellStyle name="Currency 2 7 3 2 4 9" xfId="8731" xr:uid="{00000000-0005-0000-0000-00001B220000}"/>
    <cellStyle name="Currency 2 7 3 2 5" xfId="8732" xr:uid="{00000000-0005-0000-0000-00001C220000}"/>
    <cellStyle name="Currency 2 7 3 2 5 2" xfId="8733" xr:uid="{00000000-0005-0000-0000-00001D220000}"/>
    <cellStyle name="Currency 2 7 3 2 5 3" xfId="8734" xr:uid="{00000000-0005-0000-0000-00001E220000}"/>
    <cellStyle name="Currency 2 7 3 2 6" xfId="8735" xr:uid="{00000000-0005-0000-0000-00001F220000}"/>
    <cellStyle name="Currency 2 7 3 2 6 2" xfId="8736" xr:uid="{00000000-0005-0000-0000-000020220000}"/>
    <cellStyle name="Currency 2 7 3 2 6 2 2" xfId="8737" xr:uid="{00000000-0005-0000-0000-000021220000}"/>
    <cellStyle name="Currency 2 7 3 2 6 2 2 2" xfId="8738" xr:uid="{00000000-0005-0000-0000-000022220000}"/>
    <cellStyle name="Currency 2 7 3 2 6 2 3" xfId="8739" xr:uid="{00000000-0005-0000-0000-000023220000}"/>
    <cellStyle name="Currency 2 7 3 2 6 3" xfId="8740" xr:uid="{00000000-0005-0000-0000-000024220000}"/>
    <cellStyle name="Currency 2 7 3 2 6 3 2" xfId="8741" xr:uid="{00000000-0005-0000-0000-000025220000}"/>
    <cellStyle name="Currency 2 7 3 2 6 3 2 2" xfId="8742" xr:uid="{00000000-0005-0000-0000-000026220000}"/>
    <cellStyle name="Currency 2 7 3 2 6 3 3" xfId="8743" xr:uid="{00000000-0005-0000-0000-000027220000}"/>
    <cellStyle name="Currency 2 7 3 2 6 4" xfId="8744" xr:uid="{00000000-0005-0000-0000-000028220000}"/>
    <cellStyle name="Currency 2 7 3 2 6 4 2" xfId="8745" xr:uid="{00000000-0005-0000-0000-000029220000}"/>
    <cellStyle name="Currency 2 7 3 2 6 4 2 2" xfId="8746" xr:uid="{00000000-0005-0000-0000-00002A220000}"/>
    <cellStyle name="Currency 2 7 3 2 6 4 3" xfId="8747" xr:uid="{00000000-0005-0000-0000-00002B220000}"/>
    <cellStyle name="Currency 2 7 3 2 6 5" xfId="8748" xr:uid="{00000000-0005-0000-0000-00002C220000}"/>
    <cellStyle name="Currency 2 7 3 2 6 5 2" xfId="8749" xr:uid="{00000000-0005-0000-0000-00002D220000}"/>
    <cellStyle name="Currency 2 7 3 2 6 6" xfId="8750" xr:uid="{00000000-0005-0000-0000-00002E220000}"/>
    <cellStyle name="Currency 2 7 3 2 6 6 2" xfId="8751" xr:uid="{00000000-0005-0000-0000-00002F220000}"/>
    <cellStyle name="Currency 2 7 3 2 6 7" xfId="8752" xr:uid="{00000000-0005-0000-0000-000030220000}"/>
    <cellStyle name="Currency 2 7 3 2 7" xfId="8753" xr:uid="{00000000-0005-0000-0000-000031220000}"/>
    <cellStyle name="Currency 2 7 3 2 7 2" xfId="8754" xr:uid="{00000000-0005-0000-0000-000032220000}"/>
    <cellStyle name="Currency 2 7 3 2 7 2 2" xfId="8755" xr:uid="{00000000-0005-0000-0000-000033220000}"/>
    <cellStyle name="Currency 2 7 3 2 7 3" xfId="8756" xr:uid="{00000000-0005-0000-0000-000034220000}"/>
    <cellStyle name="Currency 2 7 3 2 8" xfId="8757" xr:uid="{00000000-0005-0000-0000-000035220000}"/>
    <cellStyle name="Currency 2 7 3 2 8 2" xfId="8758" xr:uid="{00000000-0005-0000-0000-000036220000}"/>
    <cellStyle name="Currency 2 7 3 2 8 2 2" xfId="8759" xr:uid="{00000000-0005-0000-0000-000037220000}"/>
    <cellStyle name="Currency 2 7 3 2 8 3" xfId="8760" xr:uid="{00000000-0005-0000-0000-000038220000}"/>
    <cellStyle name="Currency 2 7 3 3" xfId="8761" xr:uid="{00000000-0005-0000-0000-000039220000}"/>
    <cellStyle name="Currency 2 7 3 3 10" xfId="8762" xr:uid="{00000000-0005-0000-0000-00003A220000}"/>
    <cellStyle name="Currency 2 7 3 3 2" xfId="8763" xr:uid="{00000000-0005-0000-0000-00003B220000}"/>
    <cellStyle name="Currency 2 7 3 3 2 2" xfId="8764" xr:uid="{00000000-0005-0000-0000-00003C220000}"/>
    <cellStyle name="Currency 2 7 3 3 2 3" xfId="8765" xr:uid="{00000000-0005-0000-0000-00003D220000}"/>
    <cellStyle name="Currency 2 7 3 3 2 3 2" xfId="8766" xr:uid="{00000000-0005-0000-0000-00003E220000}"/>
    <cellStyle name="Currency 2 7 3 3 2 3 3" xfId="8767" xr:uid="{00000000-0005-0000-0000-00003F220000}"/>
    <cellStyle name="Currency 2 7 3 3 2 4" xfId="8768" xr:uid="{00000000-0005-0000-0000-000040220000}"/>
    <cellStyle name="Currency 2 7 3 3 2 4 2" xfId="8769" xr:uid="{00000000-0005-0000-0000-000041220000}"/>
    <cellStyle name="Currency 2 7 3 3 2 4 2 2" xfId="8770" xr:uid="{00000000-0005-0000-0000-000042220000}"/>
    <cellStyle name="Currency 2 7 3 3 2 4 3" xfId="8771" xr:uid="{00000000-0005-0000-0000-000043220000}"/>
    <cellStyle name="Currency 2 7 3 3 2 5" xfId="8772" xr:uid="{00000000-0005-0000-0000-000044220000}"/>
    <cellStyle name="Currency 2 7 3 3 2 5 2" xfId="8773" xr:uid="{00000000-0005-0000-0000-000045220000}"/>
    <cellStyle name="Currency 2 7 3 3 2 5 2 2" xfId="8774" xr:uid="{00000000-0005-0000-0000-000046220000}"/>
    <cellStyle name="Currency 2 7 3 3 2 5 3" xfId="8775" xr:uid="{00000000-0005-0000-0000-000047220000}"/>
    <cellStyle name="Currency 2 7 3 3 2 6" xfId="8776" xr:uid="{00000000-0005-0000-0000-000048220000}"/>
    <cellStyle name="Currency 2 7 3 3 2 6 2" xfId="8777" xr:uid="{00000000-0005-0000-0000-000049220000}"/>
    <cellStyle name="Currency 2 7 3 3 2 6 2 2" xfId="8778" xr:uid="{00000000-0005-0000-0000-00004A220000}"/>
    <cellStyle name="Currency 2 7 3 3 2 6 3" xfId="8779" xr:uid="{00000000-0005-0000-0000-00004B220000}"/>
    <cellStyle name="Currency 2 7 3 3 2 7" xfId="8780" xr:uid="{00000000-0005-0000-0000-00004C220000}"/>
    <cellStyle name="Currency 2 7 3 3 2 7 2" xfId="8781" xr:uid="{00000000-0005-0000-0000-00004D220000}"/>
    <cellStyle name="Currency 2 7 3 3 2 8" xfId="8782" xr:uid="{00000000-0005-0000-0000-00004E220000}"/>
    <cellStyle name="Currency 2 7 3 3 2 8 2" xfId="8783" xr:uid="{00000000-0005-0000-0000-00004F220000}"/>
    <cellStyle name="Currency 2 7 3 3 2 9" xfId="8784" xr:uid="{00000000-0005-0000-0000-000050220000}"/>
    <cellStyle name="Currency 2 7 3 3 3" xfId="8785" xr:uid="{00000000-0005-0000-0000-000051220000}"/>
    <cellStyle name="Currency 2 7 3 3 4" xfId="8786" xr:uid="{00000000-0005-0000-0000-000052220000}"/>
    <cellStyle name="Currency 2 7 3 3 4 2" xfId="8787" xr:uid="{00000000-0005-0000-0000-000053220000}"/>
    <cellStyle name="Currency 2 7 3 3 4 3" xfId="8788" xr:uid="{00000000-0005-0000-0000-000054220000}"/>
    <cellStyle name="Currency 2 7 3 3 5" xfId="8789" xr:uid="{00000000-0005-0000-0000-000055220000}"/>
    <cellStyle name="Currency 2 7 3 3 5 2" xfId="8790" xr:uid="{00000000-0005-0000-0000-000056220000}"/>
    <cellStyle name="Currency 2 7 3 3 5 2 2" xfId="8791" xr:uid="{00000000-0005-0000-0000-000057220000}"/>
    <cellStyle name="Currency 2 7 3 3 5 3" xfId="8792" xr:uid="{00000000-0005-0000-0000-000058220000}"/>
    <cellStyle name="Currency 2 7 3 3 6" xfId="8793" xr:uid="{00000000-0005-0000-0000-000059220000}"/>
    <cellStyle name="Currency 2 7 3 3 6 2" xfId="8794" xr:uid="{00000000-0005-0000-0000-00005A220000}"/>
    <cellStyle name="Currency 2 7 3 3 6 2 2" xfId="8795" xr:uid="{00000000-0005-0000-0000-00005B220000}"/>
    <cellStyle name="Currency 2 7 3 3 6 3" xfId="8796" xr:uid="{00000000-0005-0000-0000-00005C220000}"/>
    <cellStyle name="Currency 2 7 3 3 7" xfId="8797" xr:uid="{00000000-0005-0000-0000-00005D220000}"/>
    <cellStyle name="Currency 2 7 3 3 7 2" xfId="8798" xr:uid="{00000000-0005-0000-0000-00005E220000}"/>
    <cellStyle name="Currency 2 7 3 3 7 2 2" xfId="8799" xr:uid="{00000000-0005-0000-0000-00005F220000}"/>
    <cellStyle name="Currency 2 7 3 3 7 3" xfId="8800" xr:uid="{00000000-0005-0000-0000-000060220000}"/>
    <cellStyle name="Currency 2 7 3 3 8" xfId="8801" xr:uid="{00000000-0005-0000-0000-000061220000}"/>
    <cellStyle name="Currency 2 7 3 3 8 2" xfId="8802" xr:uid="{00000000-0005-0000-0000-000062220000}"/>
    <cellStyle name="Currency 2 7 3 3 9" xfId="8803" xr:uid="{00000000-0005-0000-0000-000063220000}"/>
    <cellStyle name="Currency 2 7 3 3 9 2" xfId="8804" xr:uid="{00000000-0005-0000-0000-000064220000}"/>
    <cellStyle name="Currency 2 7 3 4" xfId="8805" xr:uid="{00000000-0005-0000-0000-000065220000}"/>
    <cellStyle name="Currency 2 7 3 4 2" xfId="8806" xr:uid="{00000000-0005-0000-0000-000066220000}"/>
    <cellStyle name="Currency 2 7 3 4 2 10" xfId="8807" xr:uid="{00000000-0005-0000-0000-000067220000}"/>
    <cellStyle name="Currency 2 7 3 4 2 2" xfId="8808" xr:uid="{00000000-0005-0000-0000-000068220000}"/>
    <cellStyle name="Currency 2 7 3 4 2 3" xfId="8809" xr:uid="{00000000-0005-0000-0000-000069220000}"/>
    <cellStyle name="Currency 2 7 3 4 2 4" xfId="8810" xr:uid="{00000000-0005-0000-0000-00006A220000}"/>
    <cellStyle name="Currency 2 7 3 4 2 4 2" xfId="8811" xr:uid="{00000000-0005-0000-0000-00006B220000}"/>
    <cellStyle name="Currency 2 7 3 4 2 4 2 2" xfId="8812" xr:uid="{00000000-0005-0000-0000-00006C220000}"/>
    <cellStyle name="Currency 2 7 3 4 2 4 3" xfId="8813" xr:uid="{00000000-0005-0000-0000-00006D220000}"/>
    <cellStyle name="Currency 2 7 3 4 2 5" xfId="8814" xr:uid="{00000000-0005-0000-0000-00006E220000}"/>
    <cellStyle name="Currency 2 7 3 4 2 5 2" xfId="8815" xr:uid="{00000000-0005-0000-0000-00006F220000}"/>
    <cellStyle name="Currency 2 7 3 4 2 5 2 2" xfId="8816" xr:uid="{00000000-0005-0000-0000-000070220000}"/>
    <cellStyle name="Currency 2 7 3 4 2 5 3" xfId="8817" xr:uid="{00000000-0005-0000-0000-000071220000}"/>
    <cellStyle name="Currency 2 7 3 4 2 6" xfId="8818" xr:uid="{00000000-0005-0000-0000-000072220000}"/>
    <cellStyle name="Currency 2 7 3 4 2 6 2" xfId="8819" xr:uid="{00000000-0005-0000-0000-000073220000}"/>
    <cellStyle name="Currency 2 7 3 4 2 6 2 2" xfId="8820" xr:uid="{00000000-0005-0000-0000-000074220000}"/>
    <cellStyle name="Currency 2 7 3 4 2 6 3" xfId="8821" xr:uid="{00000000-0005-0000-0000-000075220000}"/>
    <cellStyle name="Currency 2 7 3 4 2 7" xfId="8822" xr:uid="{00000000-0005-0000-0000-000076220000}"/>
    <cellStyle name="Currency 2 7 3 4 2 7 2" xfId="8823" xr:uid="{00000000-0005-0000-0000-000077220000}"/>
    <cellStyle name="Currency 2 7 3 4 2 8" xfId="8824" xr:uid="{00000000-0005-0000-0000-000078220000}"/>
    <cellStyle name="Currency 2 7 3 4 2 8 2" xfId="8825" xr:uid="{00000000-0005-0000-0000-000079220000}"/>
    <cellStyle name="Currency 2 7 3 4 2 9" xfId="8826" xr:uid="{00000000-0005-0000-0000-00007A220000}"/>
    <cellStyle name="Currency 2 7 3 4 3" xfId="8827" xr:uid="{00000000-0005-0000-0000-00007B220000}"/>
    <cellStyle name="Currency 2 7 3 4 4" xfId="8828" xr:uid="{00000000-0005-0000-0000-00007C220000}"/>
    <cellStyle name="Currency 2 7 3 4 4 2" xfId="8829" xr:uid="{00000000-0005-0000-0000-00007D220000}"/>
    <cellStyle name="Currency 2 7 3 4 4 2 2" xfId="8830" xr:uid="{00000000-0005-0000-0000-00007E220000}"/>
    <cellStyle name="Currency 2 7 3 4 4 3" xfId="8831" xr:uid="{00000000-0005-0000-0000-00007F220000}"/>
    <cellStyle name="Currency 2 7 3 4 5" xfId="8832" xr:uid="{00000000-0005-0000-0000-000080220000}"/>
    <cellStyle name="Currency 2 7 3 4 5 2" xfId="8833" xr:uid="{00000000-0005-0000-0000-000081220000}"/>
    <cellStyle name="Currency 2 7 3 4 5 2 2" xfId="8834" xr:uid="{00000000-0005-0000-0000-000082220000}"/>
    <cellStyle name="Currency 2 7 3 4 5 3" xfId="8835" xr:uid="{00000000-0005-0000-0000-000083220000}"/>
    <cellStyle name="Currency 2 7 3 5" xfId="8836" xr:uid="{00000000-0005-0000-0000-000084220000}"/>
    <cellStyle name="Currency 2 7 3 5 2" xfId="8837" xr:uid="{00000000-0005-0000-0000-000085220000}"/>
    <cellStyle name="Currency 2 7 3 5 3" xfId="8838" xr:uid="{00000000-0005-0000-0000-000086220000}"/>
    <cellStyle name="Currency 2 7 3 5 3 2" xfId="8839" xr:uid="{00000000-0005-0000-0000-000087220000}"/>
    <cellStyle name="Currency 2 7 3 5 3 3" xfId="8840" xr:uid="{00000000-0005-0000-0000-000088220000}"/>
    <cellStyle name="Currency 2 7 3 5 4" xfId="8841" xr:uid="{00000000-0005-0000-0000-000089220000}"/>
    <cellStyle name="Currency 2 7 3 5 4 2" xfId="8842" xr:uid="{00000000-0005-0000-0000-00008A220000}"/>
    <cellStyle name="Currency 2 7 3 5 4 2 2" xfId="8843" xr:uid="{00000000-0005-0000-0000-00008B220000}"/>
    <cellStyle name="Currency 2 7 3 5 4 3" xfId="8844" xr:uid="{00000000-0005-0000-0000-00008C220000}"/>
    <cellStyle name="Currency 2 7 3 5 5" xfId="8845" xr:uid="{00000000-0005-0000-0000-00008D220000}"/>
    <cellStyle name="Currency 2 7 3 5 5 2" xfId="8846" xr:uid="{00000000-0005-0000-0000-00008E220000}"/>
    <cellStyle name="Currency 2 7 3 5 5 2 2" xfId="8847" xr:uid="{00000000-0005-0000-0000-00008F220000}"/>
    <cellStyle name="Currency 2 7 3 5 5 3" xfId="8848" xr:uid="{00000000-0005-0000-0000-000090220000}"/>
    <cellStyle name="Currency 2 7 3 5 6" xfId="8849" xr:uid="{00000000-0005-0000-0000-000091220000}"/>
    <cellStyle name="Currency 2 7 3 5 6 2" xfId="8850" xr:uid="{00000000-0005-0000-0000-000092220000}"/>
    <cellStyle name="Currency 2 7 3 5 6 2 2" xfId="8851" xr:uid="{00000000-0005-0000-0000-000093220000}"/>
    <cellStyle name="Currency 2 7 3 5 6 3" xfId="8852" xr:uid="{00000000-0005-0000-0000-000094220000}"/>
    <cellStyle name="Currency 2 7 3 5 7" xfId="8853" xr:uid="{00000000-0005-0000-0000-000095220000}"/>
    <cellStyle name="Currency 2 7 3 5 7 2" xfId="8854" xr:uid="{00000000-0005-0000-0000-000096220000}"/>
    <cellStyle name="Currency 2 7 3 5 8" xfId="8855" xr:uid="{00000000-0005-0000-0000-000097220000}"/>
    <cellStyle name="Currency 2 7 3 5 8 2" xfId="8856" xr:uid="{00000000-0005-0000-0000-000098220000}"/>
    <cellStyle name="Currency 2 7 3 5 9" xfId="8857" xr:uid="{00000000-0005-0000-0000-000099220000}"/>
    <cellStyle name="Currency 2 7 3 6" xfId="8858" xr:uid="{00000000-0005-0000-0000-00009A220000}"/>
    <cellStyle name="Currency 2 7 3 6 2" xfId="8859" xr:uid="{00000000-0005-0000-0000-00009B220000}"/>
    <cellStyle name="Currency 2 7 3 6 3" xfId="8860" xr:uid="{00000000-0005-0000-0000-00009C220000}"/>
    <cellStyle name="Currency 2 7 3 7" xfId="8861" xr:uid="{00000000-0005-0000-0000-00009D220000}"/>
    <cellStyle name="Currency 2 7 3 8" xfId="8862" xr:uid="{00000000-0005-0000-0000-00009E220000}"/>
    <cellStyle name="Currency 2 7 3 8 2" xfId="8863" xr:uid="{00000000-0005-0000-0000-00009F220000}"/>
    <cellStyle name="Currency 2 7 3 8 2 2" xfId="8864" xr:uid="{00000000-0005-0000-0000-0000A0220000}"/>
    <cellStyle name="Currency 2 7 3 8 3" xfId="8865" xr:uid="{00000000-0005-0000-0000-0000A1220000}"/>
    <cellStyle name="Currency 2 7 3 8 4" xfId="8866" xr:uid="{00000000-0005-0000-0000-0000A2220000}"/>
    <cellStyle name="Currency 2 7 3 9" xfId="8867" xr:uid="{00000000-0005-0000-0000-0000A3220000}"/>
    <cellStyle name="Currency 2 7 3 9 2" xfId="8868" xr:uid="{00000000-0005-0000-0000-0000A4220000}"/>
    <cellStyle name="Currency 2 7 3 9 2 2" xfId="8869" xr:uid="{00000000-0005-0000-0000-0000A5220000}"/>
    <cellStyle name="Currency 2 7 3 9 3" xfId="8870" xr:uid="{00000000-0005-0000-0000-0000A6220000}"/>
    <cellStyle name="Currency 2 7 4" xfId="8871" xr:uid="{00000000-0005-0000-0000-0000A7220000}"/>
    <cellStyle name="Currency 2 7 4 2" xfId="8872" xr:uid="{00000000-0005-0000-0000-0000A8220000}"/>
    <cellStyle name="Currency 2 7 4 2 2" xfId="8873" xr:uid="{00000000-0005-0000-0000-0000A9220000}"/>
    <cellStyle name="Currency 2 7 4 2 3" xfId="8874" xr:uid="{00000000-0005-0000-0000-0000AA220000}"/>
    <cellStyle name="Currency 2 7 4 2 3 2" xfId="8875" xr:uid="{00000000-0005-0000-0000-0000AB220000}"/>
    <cellStyle name="Currency 2 7 4 2 3 3" xfId="8876" xr:uid="{00000000-0005-0000-0000-0000AC220000}"/>
    <cellStyle name="Currency 2 7 4 2 4" xfId="8877" xr:uid="{00000000-0005-0000-0000-0000AD220000}"/>
    <cellStyle name="Currency 2 7 4 2 4 2" xfId="8878" xr:uid="{00000000-0005-0000-0000-0000AE220000}"/>
    <cellStyle name="Currency 2 7 4 2 4 2 2" xfId="8879" xr:uid="{00000000-0005-0000-0000-0000AF220000}"/>
    <cellStyle name="Currency 2 7 4 2 4 3" xfId="8880" xr:uid="{00000000-0005-0000-0000-0000B0220000}"/>
    <cellStyle name="Currency 2 7 4 2 5" xfId="8881" xr:uid="{00000000-0005-0000-0000-0000B1220000}"/>
    <cellStyle name="Currency 2 7 4 2 5 2" xfId="8882" xr:uid="{00000000-0005-0000-0000-0000B2220000}"/>
    <cellStyle name="Currency 2 7 4 2 5 2 2" xfId="8883" xr:uid="{00000000-0005-0000-0000-0000B3220000}"/>
    <cellStyle name="Currency 2 7 4 2 5 3" xfId="8884" xr:uid="{00000000-0005-0000-0000-0000B4220000}"/>
    <cellStyle name="Currency 2 7 4 2 6" xfId="8885" xr:uid="{00000000-0005-0000-0000-0000B5220000}"/>
    <cellStyle name="Currency 2 7 4 2 6 2" xfId="8886" xr:uid="{00000000-0005-0000-0000-0000B6220000}"/>
    <cellStyle name="Currency 2 7 4 2 6 2 2" xfId="8887" xr:uid="{00000000-0005-0000-0000-0000B7220000}"/>
    <cellStyle name="Currency 2 7 4 2 6 3" xfId="8888" xr:uid="{00000000-0005-0000-0000-0000B8220000}"/>
    <cellStyle name="Currency 2 7 4 2 7" xfId="8889" xr:uid="{00000000-0005-0000-0000-0000B9220000}"/>
    <cellStyle name="Currency 2 7 4 2 7 2" xfId="8890" xr:uid="{00000000-0005-0000-0000-0000BA220000}"/>
    <cellStyle name="Currency 2 7 4 2 8" xfId="8891" xr:uid="{00000000-0005-0000-0000-0000BB220000}"/>
    <cellStyle name="Currency 2 7 4 2 8 2" xfId="8892" xr:uid="{00000000-0005-0000-0000-0000BC220000}"/>
    <cellStyle name="Currency 2 7 4 2 9" xfId="8893" xr:uid="{00000000-0005-0000-0000-0000BD220000}"/>
    <cellStyle name="Currency 2 7 4 3" xfId="8894" xr:uid="{00000000-0005-0000-0000-0000BE220000}"/>
    <cellStyle name="Currency 2 7 4 3 2" xfId="8895" xr:uid="{00000000-0005-0000-0000-0000BF220000}"/>
    <cellStyle name="Currency 2 7 4 3 3" xfId="8896" xr:uid="{00000000-0005-0000-0000-0000C0220000}"/>
    <cellStyle name="Currency 2 7 4 3 3 2" xfId="8897" xr:uid="{00000000-0005-0000-0000-0000C1220000}"/>
    <cellStyle name="Currency 2 7 4 3 3 3" xfId="8898" xr:uid="{00000000-0005-0000-0000-0000C2220000}"/>
    <cellStyle name="Currency 2 7 4 3 4" xfId="8899" xr:uid="{00000000-0005-0000-0000-0000C3220000}"/>
    <cellStyle name="Currency 2 7 4 3 4 2" xfId="8900" xr:uid="{00000000-0005-0000-0000-0000C4220000}"/>
    <cellStyle name="Currency 2 7 4 3 4 2 2" xfId="8901" xr:uid="{00000000-0005-0000-0000-0000C5220000}"/>
    <cellStyle name="Currency 2 7 4 3 4 3" xfId="8902" xr:uid="{00000000-0005-0000-0000-0000C6220000}"/>
    <cellStyle name="Currency 2 7 4 3 5" xfId="8903" xr:uid="{00000000-0005-0000-0000-0000C7220000}"/>
    <cellStyle name="Currency 2 7 4 3 5 2" xfId="8904" xr:uid="{00000000-0005-0000-0000-0000C8220000}"/>
    <cellStyle name="Currency 2 7 4 3 5 2 2" xfId="8905" xr:uid="{00000000-0005-0000-0000-0000C9220000}"/>
    <cellStyle name="Currency 2 7 4 3 5 3" xfId="8906" xr:uid="{00000000-0005-0000-0000-0000CA220000}"/>
    <cellStyle name="Currency 2 7 4 3 6" xfId="8907" xr:uid="{00000000-0005-0000-0000-0000CB220000}"/>
    <cellStyle name="Currency 2 7 4 3 6 2" xfId="8908" xr:uid="{00000000-0005-0000-0000-0000CC220000}"/>
    <cellStyle name="Currency 2 7 4 3 6 2 2" xfId="8909" xr:uid="{00000000-0005-0000-0000-0000CD220000}"/>
    <cellStyle name="Currency 2 7 4 3 6 3" xfId="8910" xr:uid="{00000000-0005-0000-0000-0000CE220000}"/>
    <cellStyle name="Currency 2 7 4 3 7" xfId="8911" xr:uid="{00000000-0005-0000-0000-0000CF220000}"/>
    <cellStyle name="Currency 2 7 4 3 7 2" xfId="8912" xr:uid="{00000000-0005-0000-0000-0000D0220000}"/>
    <cellStyle name="Currency 2 7 4 3 8" xfId="8913" xr:uid="{00000000-0005-0000-0000-0000D1220000}"/>
    <cellStyle name="Currency 2 7 4 3 8 2" xfId="8914" xr:uid="{00000000-0005-0000-0000-0000D2220000}"/>
    <cellStyle name="Currency 2 7 4 3 9" xfId="8915" xr:uid="{00000000-0005-0000-0000-0000D3220000}"/>
    <cellStyle name="Currency 2 7 4 4" xfId="8916" xr:uid="{00000000-0005-0000-0000-0000D4220000}"/>
    <cellStyle name="Currency 2 7 4 4 2" xfId="8917" xr:uid="{00000000-0005-0000-0000-0000D5220000}"/>
    <cellStyle name="Currency 2 7 4 4 3" xfId="8918" xr:uid="{00000000-0005-0000-0000-0000D6220000}"/>
    <cellStyle name="Currency 2 7 4 4 3 2" xfId="8919" xr:uid="{00000000-0005-0000-0000-0000D7220000}"/>
    <cellStyle name="Currency 2 7 4 4 3 2 2" xfId="8920" xr:uid="{00000000-0005-0000-0000-0000D8220000}"/>
    <cellStyle name="Currency 2 7 4 4 3 3" xfId="8921" xr:uid="{00000000-0005-0000-0000-0000D9220000}"/>
    <cellStyle name="Currency 2 7 4 4 4" xfId="8922" xr:uid="{00000000-0005-0000-0000-0000DA220000}"/>
    <cellStyle name="Currency 2 7 4 4 4 2" xfId="8923" xr:uid="{00000000-0005-0000-0000-0000DB220000}"/>
    <cellStyle name="Currency 2 7 4 4 4 2 2" xfId="8924" xr:uid="{00000000-0005-0000-0000-0000DC220000}"/>
    <cellStyle name="Currency 2 7 4 4 4 3" xfId="8925" xr:uid="{00000000-0005-0000-0000-0000DD220000}"/>
    <cellStyle name="Currency 2 7 4 4 5" xfId="8926" xr:uid="{00000000-0005-0000-0000-0000DE220000}"/>
    <cellStyle name="Currency 2 7 4 4 5 2" xfId="8927" xr:uid="{00000000-0005-0000-0000-0000DF220000}"/>
    <cellStyle name="Currency 2 7 4 4 5 2 2" xfId="8928" xr:uid="{00000000-0005-0000-0000-0000E0220000}"/>
    <cellStyle name="Currency 2 7 4 4 5 3" xfId="8929" xr:uid="{00000000-0005-0000-0000-0000E1220000}"/>
    <cellStyle name="Currency 2 7 4 4 6" xfId="8930" xr:uid="{00000000-0005-0000-0000-0000E2220000}"/>
    <cellStyle name="Currency 2 7 4 4 6 2" xfId="8931" xr:uid="{00000000-0005-0000-0000-0000E3220000}"/>
    <cellStyle name="Currency 2 7 4 4 7" xfId="8932" xr:uid="{00000000-0005-0000-0000-0000E4220000}"/>
    <cellStyle name="Currency 2 7 4 4 7 2" xfId="8933" xr:uid="{00000000-0005-0000-0000-0000E5220000}"/>
    <cellStyle name="Currency 2 7 4 4 8" xfId="8934" xr:uid="{00000000-0005-0000-0000-0000E6220000}"/>
    <cellStyle name="Currency 2 7 4 4 9" xfId="8935" xr:uid="{00000000-0005-0000-0000-0000E7220000}"/>
    <cellStyle name="Currency 2 7 4 5" xfId="8936" xr:uid="{00000000-0005-0000-0000-0000E8220000}"/>
    <cellStyle name="Currency 2 7 4 5 2" xfId="8937" xr:uid="{00000000-0005-0000-0000-0000E9220000}"/>
    <cellStyle name="Currency 2 7 4 5 3" xfId="8938" xr:uid="{00000000-0005-0000-0000-0000EA220000}"/>
    <cellStyle name="Currency 2 7 4 6" xfId="8939" xr:uid="{00000000-0005-0000-0000-0000EB220000}"/>
    <cellStyle name="Currency 2 7 4 6 2" xfId="8940" xr:uid="{00000000-0005-0000-0000-0000EC220000}"/>
    <cellStyle name="Currency 2 7 4 6 2 2" xfId="8941" xr:uid="{00000000-0005-0000-0000-0000ED220000}"/>
    <cellStyle name="Currency 2 7 4 6 2 2 2" xfId="8942" xr:uid="{00000000-0005-0000-0000-0000EE220000}"/>
    <cellStyle name="Currency 2 7 4 6 2 3" xfId="8943" xr:uid="{00000000-0005-0000-0000-0000EF220000}"/>
    <cellStyle name="Currency 2 7 4 6 3" xfId="8944" xr:uid="{00000000-0005-0000-0000-0000F0220000}"/>
    <cellStyle name="Currency 2 7 4 6 3 2" xfId="8945" xr:uid="{00000000-0005-0000-0000-0000F1220000}"/>
    <cellStyle name="Currency 2 7 4 6 3 2 2" xfId="8946" xr:uid="{00000000-0005-0000-0000-0000F2220000}"/>
    <cellStyle name="Currency 2 7 4 6 3 3" xfId="8947" xr:uid="{00000000-0005-0000-0000-0000F3220000}"/>
    <cellStyle name="Currency 2 7 4 6 4" xfId="8948" xr:uid="{00000000-0005-0000-0000-0000F4220000}"/>
    <cellStyle name="Currency 2 7 4 6 4 2" xfId="8949" xr:uid="{00000000-0005-0000-0000-0000F5220000}"/>
    <cellStyle name="Currency 2 7 4 6 4 2 2" xfId="8950" xr:uid="{00000000-0005-0000-0000-0000F6220000}"/>
    <cellStyle name="Currency 2 7 4 6 4 3" xfId="8951" xr:uid="{00000000-0005-0000-0000-0000F7220000}"/>
    <cellStyle name="Currency 2 7 4 6 5" xfId="8952" xr:uid="{00000000-0005-0000-0000-0000F8220000}"/>
    <cellStyle name="Currency 2 7 4 6 5 2" xfId="8953" xr:uid="{00000000-0005-0000-0000-0000F9220000}"/>
    <cellStyle name="Currency 2 7 4 6 6" xfId="8954" xr:uid="{00000000-0005-0000-0000-0000FA220000}"/>
    <cellStyle name="Currency 2 7 4 6 6 2" xfId="8955" xr:uid="{00000000-0005-0000-0000-0000FB220000}"/>
    <cellStyle name="Currency 2 7 4 6 7" xfId="8956" xr:uid="{00000000-0005-0000-0000-0000FC220000}"/>
    <cellStyle name="Currency 2 7 4 7" xfId="8957" xr:uid="{00000000-0005-0000-0000-0000FD220000}"/>
    <cellStyle name="Currency 2 7 4 7 2" xfId="8958" xr:uid="{00000000-0005-0000-0000-0000FE220000}"/>
    <cellStyle name="Currency 2 7 4 7 2 2" xfId="8959" xr:uid="{00000000-0005-0000-0000-0000FF220000}"/>
    <cellStyle name="Currency 2 7 4 7 3" xfId="8960" xr:uid="{00000000-0005-0000-0000-000000230000}"/>
    <cellStyle name="Currency 2 7 4 8" xfId="8961" xr:uid="{00000000-0005-0000-0000-000001230000}"/>
    <cellStyle name="Currency 2 7 4 8 2" xfId="8962" xr:uid="{00000000-0005-0000-0000-000002230000}"/>
    <cellStyle name="Currency 2 7 4 8 2 2" xfId="8963" xr:uid="{00000000-0005-0000-0000-000003230000}"/>
    <cellStyle name="Currency 2 7 4 8 3" xfId="8964" xr:uid="{00000000-0005-0000-0000-000004230000}"/>
    <cellStyle name="Currency 2 7 5" xfId="8965" xr:uid="{00000000-0005-0000-0000-000005230000}"/>
    <cellStyle name="Currency 2 7 5 10" xfId="8966" xr:uid="{00000000-0005-0000-0000-000006230000}"/>
    <cellStyle name="Currency 2 7 5 2" xfId="8967" xr:uid="{00000000-0005-0000-0000-000007230000}"/>
    <cellStyle name="Currency 2 7 5 2 2" xfId="8968" xr:uid="{00000000-0005-0000-0000-000008230000}"/>
    <cellStyle name="Currency 2 7 5 2 3" xfId="8969" xr:uid="{00000000-0005-0000-0000-000009230000}"/>
    <cellStyle name="Currency 2 7 5 2 3 2" xfId="8970" xr:uid="{00000000-0005-0000-0000-00000A230000}"/>
    <cellStyle name="Currency 2 7 5 2 3 3" xfId="8971" xr:uid="{00000000-0005-0000-0000-00000B230000}"/>
    <cellStyle name="Currency 2 7 5 2 4" xfId="8972" xr:uid="{00000000-0005-0000-0000-00000C230000}"/>
    <cellStyle name="Currency 2 7 5 2 4 2" xfId="8973" xr:uid="{00000000-0005-0000-0000-00000D230000}"/>
    <cellStyle name="Currency 2 7 5 2 4 2 2" xfId="8974" xr:uid="{00000000-0005-0000-0000-00000E230000}"/>
    <cellStyle name="Currency 2 7 5 2 4 3" xfId="8975" xr:uid="{00000000-0005-0000-0000-00000F230000}"/>
    <cellStyle name="Currency 2 7 5 2 5" xfId="8976" xr:uid="{00000000-0005-0000-0000-000010230000}"/>
    <cellStyle name="Currency 2 7 5 2 5 2" xfId="8977" xr:uid="{00000000-0005-0000-0000-000011230000}"/>
    <cellStyle name="Currency 2 7 5 2 5 2 2" xfId="8978" xr:uid="{00000000-0005-0000-0000-000012230000}"/>
    <cellStyle name="Currency 2 7 5 2 5 3" xfId="8979" xr:uid="{00000000-0005-0000-0000-000013230000}"/>
    <cellStyle name="Currency 2 7 5 2 6" xfId="8980" xr:uid="{00000000-0005-0000-0000-000014230000}"/>
    <cellStyle name="Currency 2 7 5 2 6 2" xfId="8981" xr:uid="{00000000-0005-0000-0000-000015230000}"/>
    <cellStyle name="Currency 2 7 5 2 6 2 2" xfId="8982" xr:uid="{00000000-0005-0000-0000-000016230000}"/>
    <cellStyle name="Currency 2 7 5 2 6 3" xfId="8983" xr:uid="{00000000-0005-0000-0000-000017230000}"/>
    <cellStyle name="Currency 2 7 5 2 7" xfId="8984" xr:uid="{00000000-0005-0000-0000-000018230000}"/>
    <cellStyle name="Currency 2 7 5 2 7 2" xfId="8985" xr:uid="{00000000-0005-0000-0000-000019230000}"/>
    <cellStyle name="Currency 2 7 5 2 8" xfId="8986" xr:uid="{00000000-0005-0000-0000-00001A230000}"/>
    <cellStyle name="Currency 2 7 5 2 8 2" xfId="8987" xr:uid="{00000000-0005-0000-0000-00001B230000}"/>
    <cellStyle name="Currency 2 7 5 2 9" xfId="8988" xr:uid="{00000000-0005-0000-0000-00001C230000}"/>
    <cellStyle name="Currency 2 7 5 3" xfId="8989" xr:uid="{00000000-0005-0000-0000-00001D230000}"/>
    <cellStyle name="Currency 2 7 5 4" xfId="8990" xr:uid="{00000000-0005-0000-0000-00001E230000}"/>
    <cellStyle name="Currency 2 7 5 4 2" xfId="8991" xr:uid="{00000000-0005-0000-0000-00001F230000}"/>
    <cellStyle name="Currency 2 7 5 4 3" xfId="8992" xr:uid="{00000000-0005-0000-0000-000020230000}"/>
    <cellStyle name="Currency 2 7 5 5" xfId="8993" xr:uid="{00000000-0005-0000-0000-000021230000}"/>
    <cellStyle name="Currency 2 7 5 5 2" xfId="8994" xr:uid="{00000000-0005-0000-0000-000022230000}"/>
    <cellStyle name="Currency 2 7 5 5 2 2" xfId="8995" xr:uid="{00000000-0005-0000-0000-000023230000}"/>
    <cellStyle name="Currency 2 7 5 5 3" xfId="8996" xr:uid="{00000000-0005-0000-0000-000024230000}"/>
    <cellStyle name="Currency 2 7 5 6" xfId="8997" xr:uid="{00000000-0005-0000-0000-000025230000}"/>
    <cellStyle name="Currency 2 7 5 6 2" xfId="8998" xr:uid="{00000000-0005-0000-0000-000026230000}"/>
    <cellStyle name="Currency 2 7 5 6 2 2" xfId="8999" xr:uid="{00000000-0005-0000-0000-000027230000}"/>
    <cellStyle name="Currency 2 7 5 6 3" xfId="9000" xr:uid="{00000000-0005-0000-0000-000028230000}"/>
    <cellStyle name="Currency 2 7 5 7" xfId="9001" xr:uid="{00000000-0005-0000-0000-000029230000}"/>
    <cellStyle name="Currency 2 7 5 7 2" xfId="9002" xr:uid="{00000000-0005-0000-0000-00002A230000}"/>
    <cellStyle name="Currency 2 7 5 7 2 2" xfId="9003" xr:uid="{00000000-0005-0000-0000-00002B230000}"/>
    <cellStyle name="Currency 2 7 5 7 3" xfId="9004" xr:uid="{00000000-0005-0000-0000-00002C230000}"/>
    <cellStyle name="Currency 2 7 5 8" xfId="9005" xr:uid="{00000000-0005-0000-0000-00002D230000}"/>
    <cellStyle name="Currency 2 7 5 8 2" xfId="9006" xr:uid="{00000000-0005-0000-0000-00002E230000}"/>
    <cellStyle name="Currency 2 7 5 9" xfId="9007" xr:uid="{00000000-0005-0000-0000-00002F230000}"/>
    <cellStyle name="Currency 2 7 5 9 2" xfId="9008" xr:uid="{00000000-0005-0000-0000-000030230000}"/>
    <cellStyle name="Currency 2 7 6" xfId="9009" xr:uid="{00000000-0005-0000-0000-000031230000}"/>
    <cellStyle name="Currency 2 7 6 2" xfId="9010" xr:uid="{00000000-0005-0000-0000-000032230000}"/>
    <cellStyle name="Currency 2 7 6 2 10" xfId="9011" xr:uid="{00000000-0005-0000-0000-000033230000}"/>
    <cellStyle name="Currency 2 7 6 2 2" xfId="9012" xr:uid="{00000000-0005-0000-0000-000034230000}"/>
    <cellStyle name="Currency 2 7 6 2 3" xfId="9013" xr:uid="{00000000-0005-0000-0000-000035230000}"/>
    <cellStyle name="Currency 2 7 6 2 4" xfId="9014" xr:uid="{00000000-0005-0000-0000-000036230000}"/>
    <cellStyle name="Currency 2 7 6 2 4 2" xfId="9015" xr:uid="{00000000-0005-0000-0000-000037230000}"/>
    <cellStyle name="Currency 2 7 6 2 4 2 2" xfId="9016" xr:uid="{00000000-0005-0000-0000-000038230000}"/>
    <cellStyle name="Currency 2 7 6 2 4 3" xfId="9017" xr:uid="{00000000-0005-0000-0000-000039230000}"/>
    <cellStyle name="Currency 2 7 6 2 5" xfId="9018" xr:uid="{00000000-0005-0000-0000-00003A230000}"/>
    <cellStyle name="Currency 2 7 6 2 5 2" xfId="9019" xr:uid="{00000000-0005-0000-0000-00003B230000}"/>
    <cellStyle name="Currency 2 7 6 2 5 2 2" xfId="9020" xr:uid="{00000000-0005-0000-0000-00003C230000}"/>
    <cellStyle name="Currency 2 7 6 2 5 3" xfId="9021" xr:uid="{00000000-0005-0000-0000-00003D230000}"/>
    <cellStyle name="Currency 2 7 6 2 6" xfId="9022" xr:uid="{00000000-0005-0000-0000-00003E230000}"/>
    <cellStyle name="Currency 2 7 6 2 6 2" xfId="9023" xr:uid="{00000000-0005-0000-0000-00003F230000}"/>
    <cellStyle name="Currency 2 7 6 2 6 2 2" xfId="9024" xr:uid="{00000000-0005-0000-0000-000040230000}"/>
    <cellStyle name="Currency 2 7 6 2 6 3" xfId="9025" xr:uid="{00000000-0005-0000-0000-000041230000}"/>
    <cellStyle name="Currency 2 7 6 2 7" xfId="9026" xr:uid="{00000000-0005-0000-0000-000042230000}"/>
    <cellStyle name="Currency 2 7 6 2 7 2" xfId="9027" xr:uid="{00000000-0005-0000-0000-000043230000}"/>
    <cellStyle name="Currency 2 7 6 2 8" xfId="9028" xr:uid="{00000000-0005-0000-0000-000044230000}"/>
    <cellStyle name="Currency 2 7 6 2 8 2" xfId="9029" xr:uid="{00000000-0005-0000-0000-000045230000}"/>
    <cellStyle name="Currency 2 7 6 2 9" xfId="9030" xr:uid="{00000000-0005-0000-0000-000046230000}"/>
    <cellStyle name="Currency 2 7 6 3" xfId="9031" xr:uid="{00000000-0005-0000-0000-000047230000}"/>
    <cellStyle name="Currency 2 7 6 4" xfId="9032" xr:uid="{00000000-0005-0000-0000-000048230000}"/>
    <cellStyle name="Currency 2 7 6 4 2" xfId="9033" xr:uid="{00000000-0005-0000-0000-000049230000}"/>
    <cellStyle name="Currency 2 7 6 4 2 2" xfId="9034" xr:uid="{00000000-0005-0000-0000-00004A230000}"/>
    <cellStyle name="Currency 2 7 6 4 3" xfId="9035" xr:uid="{00000000-0005-0000-0000-00004B230000}"/>
    <cellStyle name="Currency 2 7 6 5" xfId="9036" xr:uid="{00000000-0005-0000-0000-00004C230000}"/>
    <cellStyle name="Currency 2 7 6 5 2" xfId="9037" xr:uid="{00000000-0005-0000-0000-00004D230000}"/>
    <cellStyle name="Currency 2 7 6 5 2 2" xfId="9038" xr:uid="{00000000-0005-0000-0000-00004E230000}"/>
    <cellStyle name="Currency 2 7 6 5 3" xfId="9039" xr:uid="{00000000-0005-0000-0000-00004F230000}"/>
    <cellStyle name="Currency 2 7 7" xfId="9040" xr:uid="{00000000-0005-0000-0000-000050230000}"/>
    <cellStyle name="Currency 2 7 7 2" xfId="9041" xr:uid="{00000000-0005-0000-0000-000051230000}"/>
    <cellStyle name="Currency 2 7 7 3" xfId="9042" xr:uid="{00000000-0005-0000-0000-000052230000}"/>
    <cellStyle name="Currency 2 7 7 3 2" xfId="9043" xr:uid="{00000000-0005-0000-0000-000053230000}"/>
    <cellStyle name="Currency 2 7 7 3 3" xfId="9044" xr:uid="{00000000-0005-0000-0000-000054230000}"/>
    <cellStyle name="Currency 2 7 7 4" xfId="9045" xr:uid="{00000000-0005-0000-0000-000055230000}"/>
    <cellStyle name="Currency 2 7 7 4 2" xfId="9046" xr:uid="{00000000-0005-0000-0000-000056230000}"/>
    <cellStyle name="Currency 2 7 7 4 2 2" xfId="9047" xr:uid="{00000000-0005-0000-0000-000057230000}"/>
    <cellStyle name="Currency 2 7 7 4 3" xfId="9048" xr:uid="{00000000-0005-0000-0000-000058230000}"/>
    <cellStyle name="Currency 2 7 7 5" xfId="9049" xr:uid="{00000000-0005-0000-0000-000059230000}"/>
    <cellStyle name="Currency 2 7 7 5 2" xfId="9050" xr:uid="{00000000-0005-0000-0000-00005A230000}"/>
    <cellStyle name="Currency 2 7 7 5 2 2" xfId="9051" xr:uid="{00000000-0005-0000-0000-00005B230000}"/>
    <cellStyle name="Currency 2 7 7 5 3" xfId="9052" xr:uid="{00000000-0005-0000-0000-00005C230000}"/>
    <cellStyle name="Currency 2 7 7 6" xfId="9053" xr:uid="{00000000-0005-0000-0000-00005D230000}"/>
    <cellStyle name="Currency 2 7 7 6 2" xfId="9054" xr:uid="{00000000-0005-0000-0000-00005E230000}"/>
    <cellStyle name="Currency 2 7 7 6 2 2" xfId="9055" xr:uid="{00000000-0005-0000-0000-00005F230000}"/>
    <cellStyle name="Currency 2 7 7 6 3" xfId="9056" xr:uid="{00000000-0005-0000-0000-000060230000}"/>
    <cellStyle name="Currency 2 7 7 7" xfId="9057" xr:uid="{00000000-0005-0000-0000-000061230000}"/>
    <cellStyle name="Currency 2 7 7 7 2" xfId="9058" xr:uid="{00000000-0005-0000-0000-000062230000}"/>
    <cellStyle name="Currency 2 7 7 8" xfId="9059" xr:uid="{00000000-0005-0000-0000-000063230000}"/>
    <cellStyle name="Currency 2 7 7 8 2" xfId="9060" xr:uid="{00000000-0005-0000-0000-000064230000}"/>
    <cellStyle name="Currency 2 7 7 9" xfId="9061" xr:uid="{00000000-0005-0000-0000-000065230000}"/>
    <cellStyle name="Currency 2 7 8" xfId="9062" xr:uid="{00000000-0005-0000-0000-000066230000}"/>
    <cellStyle name="Currency 2 7 8 2" xfId="9063" xr:uid="{00000000-0005-0000-0000-000067230000}"/>
    <cellStyle name="Currency 2 7 8 3" xfId="9064" xr:uid="{00000000-0005-0000-0000-000068230000}"/>
    <cellStyle name="Currency 2 7 9" xfId="9065" xr:uid="{00000000-0005-0000-0000-000069230000}"/>
    <cellStyle name="Currency 2 8" xfId="9066" xr:uid="{00000000-0005-0000-0000-00006A230000}"/>
    <cellStyle name="Currency 2 8 2" xfId="9067" xr:uid="{00000000-0005-0000-0000-00006B230000}"/>
    <cellStyle name="Currency 2 8 2 2" xfId="9068" xr:uid="{00000000-0005-0000-0000-00006C230000}"/>
    <cellStyle name="Currency 2 8 2 2 2" xfId="9069" xr:uid="{00000000-0005-0000-0000-00006D230000}"/>
    <cellStyle name="Currency 2 8 2 3" xfId="9070" xr:uid="{00000000-0005-0000-0000-00006E230000}"/>
    <cellStyle name="Currency 2 8 2 4" xfId="9071" xr:uid="{00000000-0005-0000-0000-00006F230000}"/>
    <cellStyle name="Currency 2 8 3" xfId="9072" xr:uid="{00000000-0005-0000-0000-000070230000}"/>
    <cellStyle name="Currency 2 8 3 2" xfId="9073" xr:uid="{00000000-0005-0000-0000-000071230000}"/>
    <cellStyle name="Currency 2 8 3 2 2" xfId="9074" xr:uid="{00000000-0005-0000-0000-000072230000}"/>
    <cellStyle name="Currency 2 8 3 3" xfId="9075" xr:uid="{00000000-0005-0000-0000-000073230000}"/>
    <cellStyle name="Currency 2 8 3 3 2" xfId="9076" xr:uid="{00000000-0005-0000-0000-000074230000}"/>
    <cellStyle name="Currency 2 8 3 4" xfId="9077" xr:uid="{00000000-0005-0000-0000-000075230000}"/>
    <cellStyle name="Currency 2 8 3 5" xfId="9078" xr:uid="{00000000-0005-0000-0000-000076230000}"/>
    <cellStyle name="Currency 2 8 4" xfId="9079" xr:uid="{00000000-0005-0000-0000-000077230000}"/>
    <cellStyle name="Currency 2 8 4 2" xfId="9080" xr:uid="{00000000-0005-0000-0000-000078230000}"/>
    <cellStyle name="Currency 2 8 4 3" xfId="9081" xr:uid="{00000000-0005-0000-0000-000079230000}"/>
    <cellStyle name="Currency 2 8 5" xfId="9082" xr:uid="{00000000-0005-0000-0000-00007A230000}"/>
    <cellStyle name="Currency 2 8 5 2" xfId="9083" xr:uid="{00000000-0005-0000-0000-00007B230000}"/>
    <cellStyle name="Currency 2 8 6" xfId="9084" xr:uid="{00000000-0005-0000-0000-00007C230000}"/>
    <cellStyle name="Currency 2 8 6 2" xfId="9085" xr:uid="{00000000-0005-0000-0000-00007D230000}"/>
    <cellStyle name="Currency 2 9" xfId="9086" xr:uid="{00000000-0005-0000-0000-00007E230000}"/>
    <cellStyle name="Currency 2 9 10" xfId="9087" xr:uid="{00000000-0005-0000-0000-00007F230000}"/>
    <cellStyle name="Currency 2 9 10 2" xfId="9088" xr:uid="{00000000-0005-0000-0000-000080230000}"/>
    <cellStyle name="Currency 2 9 10 2 2" xfId="9089" xr:uid="{00000000-0005-0000-0000-000081230000}"/>
    <cellStyle name="Currency 2 9 10 3" xfId="9090" xr:uid="{00000000-0005-0000-0000-000082230000}"/>
    <cellStyle name="Currency 2 9 11" xfId="9091" xr:uid="{00000000-0005-0000-0000-000083230000}"/>
    <cellStyle name="Currency 2 9 11 2" xfId="9092" xr:uid="{00000000-0005-0000-0000-000084230000}"/>
    <cellStyle name="Currency 2 9 12" xfId="9093" xr:uid="{00000000-0005-0000-0000-000085230000}"/>
    <cellStyle name="Currency 2 9 12 2" xfId="9094" xr:uid="{00000000-0005-0000-0000-000086230000}"/>
    <cellStyle name="Currency 2 9 13" xfId="9095" xr:uid="{00000000-0005-0000-0000-000087230000}"/>
    <cellStyle name="Currency 2 9 14" xfId="9096" xr:uid="{00000000-0005-0000-0000-000088230000}"/>
    <cellStyle name="Currency 2 9 15" xfId="9097" xr:uid="{00000000-0005-0000-0000-000089230000}"/>
    <cellStyle name="Currency 2 9 2" xfId="9098" xr:uid="{00000000-0005-0000-0000-00008A230000}"/>
    <cellStyle name="Currency 2 9 2 2" xfId="9099" xr:uid="{00000000-0005-0000-0000-00008B230000}"/>
    <cellStyle name="Currency 2 9 2 2 2" xfId="9100" xr:uid="{00000000-0005-0000-0000-00008C230000}"/>
    <cellStyle name="Currency 2 9 2 2 3" xfId="9101" xr:uid="{00000000-0005-0000-0000-00008D230000}"/>
    <cellStyle name="Currency 2 9 2 2 3 2" xfId="9102" xr:uid="{00000000-0005-0000-0000-00008E230000}"/>
    <cellStyle name="Currency 2 9 2 2 3 3" xfId="9103" xr:uid="{00000000-0005-0000-0000-00008F230000}"/>
    <cellStyle name="Currency 2 9 2 2 4" xfId="9104" xr:uid="{00000000-0005-0000-0000-000090230000}"/>
    <cellStyle name="Currency 2 9 2 2 4 2" xfId="9105" xr:uid="{00000000-0005-0000-0000-000091230000}"/>
    <cellStyle name="Currency 2 9 2 2 4 2 2" xfId="9106" xr:uid="{00000000-0005-0000-0000-000092230000}"/>
    <cellStyle name="Currency 2 9 2 2 4 3" xfId="9107" xr:uid="{00000000-0005-0000-0000-000093230000}"/>
    <cellStyle name="Currency 2 9 2 2 5" xfId="9108" xr:uid="{00000000-0005-0000-0000-000094230000}"/>
    <cellStyle name="Currency 2 9 2 2 5 2" xfId="9109" xr:uid="{00000000-0005-0000-0000-000095230000}"/>
    <cellStyle name="Currency 2 9 2 2 5 2 2" xfId="9110" xr:uid="{00000000-0005-0000-0000-000096230000}"/>
    <cellStyle name="Currency 2 9 2 2 5 3" xfId="9111" xr:uid="{00000000-0005-0000-0000-000097230000}"/>
    <cellStyle name="Currency 2 9 2 2 6" xfId="9112" xr:uid="{00000000-0005-0000-0000-000098230000}"/>
    <cellStyle name="Currency 2 9 2 2 6 2" xfId="9113" xr:uid="{00000000-0005-0000-0000-000099230000}"/>
    <cellStyle name="Currency 2 9 2 2 6 2 2" xfId="9114" xr:uid="{00000000-0005-0000-0000-00009A230000}"/>
    <cellStyle name="Currency 2 9 2 2 6 3" xfId="9115" xr:uid="{00000000-0005-0000-0000-00009B230000}"/>
    <cellStyle name="Currency 2 9 2 2 7" xfId="9116" xr:uid="{00000000-0005-0000-0000-00009C230000}"/>
    <cellStyle name="Currency 2 9 2 2 7 2" xfId="9117" xr:uid="{00000000-0005-0000-0000-00009D230000}"/>
    <cellStyle name="Currency 2 9 2 2 8" xfId="9118" xr:uid="{00000000-0005-0000-0000-00009E230000}"/>
    <cellStyle name="Currency 2 9 2 2 8 2" xfId="9119" xr:uid="{00000000-0005-0000-0000-00009F230000}"/>
    <cellStyle name="Currency 2 9 2 2 9" xfId="9120" xr:uid="{00000000-0005-0000-0000-0000A0230000}"/>
    <cellStyle name="Currency 2 9 2 3" xfId="9121" xr:uid="{00000000-0005-0000-0000-0000A1230000}"/>
    <cellStyle name="Currency 2 9 2 3 2" xfId="9122" xr:uid="{00000000-0005-0000-0000-0000A2230000}"/>
    <cellStyle name="Currency 2 9 2 3 3" xfId="9123" xr:uid="{00000000-0005-0000-0000-0000A3230000}"/>
    <cellStyle name="Currency 2 9 2 3 3 2" xfId="9124" xr:uid="{00000000-0005-0000-0000-0000A4230000}"/>
    <cellStyle name="Currency 2 9 2 3 3 3" xfId="9125" xr:uid="{00000000-0005-0000-0000-0000A5230000}"/>
    <cellStyle name="Currency 2 9 2 3 4" xfId="9126" xr:uid="{00000000-0005-0000-0000-0000A6230000}"/>
    <cellStyle name="Currency 2 9 2 3 4 2" xfId="9127" xr:uid="{00000000-0005-0000-0000-0000A7230000}"/>
    <cellStyle name="Currency 2 9 2 3 4 2 2" xfId="9128" xr:uid="{00000000-0005-0000-0000-0000A8230000}"/>
    <cellStyle name="Currency 2 9 2 3 4 3" xfId="9129" xr:uid="{00000000-0005-0000-0000-0000A9230000}"/>
    <cellStyle name="Currency 2 9 2 3 5" xfId="9130" xr:uid="{00000000-0005-0000-0000-0000AA230000}"/>
    <cellStyle name="Currency 2 9 2 3 5 2" xfId="9131" xr:uid="{00000000-0005-0000-0000-0000AB230000}"/>
    <cellStyle name="Currency 2 9 2 3 5 2 2" xfId="9132" xr:uid="{00000000-0005-0000-0000-0000AC230000}"/>
    <cellStyle name="Currency 2 9 2 3 5 3" xfId="9133" xr:uid="{00000000-0005-0000-0000-0000AD230000}"/>
    <cellStyle name="Currency 2 9 2 3 6" xfId="9134" xr:uid="{00000000-0005-0000-0000-0000AE230000}"/>
    <cellStyle name="Currency 2 9 2 3 6 2" xfId="9135" xr:uid="{00000000-0005-0000-0000-0000AF230000}"/>
    <cellStyle name="Currency 2 9 2 3 6 2 2" xfId="9136" xr:uid="{00000000-0005-0000-0000-0000B0230000}"/>
    <cellStyle name="Currency 2 9 2 3 6 3" xfId="9137" xr:uid="{00000000-0005-0000-0000-0000B1230000}"/>
    <cellStyle name="Currency 2 9 2 3 7" xfId="9138" xr:uid="{00000000-0005-0000-0000-0000B2230000}"/>
    <cellStyle name="Currency 2 9 2 3 7 2" xfId="9139" xr:uid="{00000000-0005-0000-0000-0000B3230000}"/>
    <cellStyle name="Currency 2 9 2 3 8" xfId="9140" xr:uid="{00000000-0005-0000-0000-0000B4230000}"/>
    <cellStyle name="Currency 2 9 2 3 8 2" xfId="9141" xr:uid="{00000000-0005-0000-0000-0000B5230000}"/>
    <cellStyle name="Currency 2 9 2 3 9" xfId="9142" xr:uid="{00000000-0005-0000-0000-0000B6230000}"/>
    <cellStyle name="Currency 2 9 2 4" xfId="9143" xr:uid="{00000000-0005-0000-0000-0000B7230000}"/>
    <cellStyle name="Currency 2 9 2 4 2" xfId="9144" xr:uid="{00000000-0005-0000-0000-0000B8230000}"/>
    <cellStyle name="Currency 2 9 2 4 3" xfId="9145" xr:uid="{00000000-0005-0000-0000-0000B9230000}"/>
    <cellStyle name="Currency 2 9 2 4 3 2" xfId="9146" xr:uid="{00000000-0005-0000-0000-0000BA230000}"/>
    <cellStyle name="Currency 2 9 2 4 3 2 2" xfId="9147" xr:uid="{00000000-0005-0000-0000-0000BB230000}"/>
    <cellStyle name="Currency 2 9 2 4 3 3" xfId="9148" xr:uid="{00000000-0005-0000-0000-0000BC230000}"/>
    <cellStyle name="Currency 2 9 2 4 4" xfId="9149" xr:uid="{00000000-0005-0000-0000-0000BD230000}"/>
    <cellStyle name="Currency 2 9 2 4 4 2" xfId="9150" xr:uid="{00000000-0005-0000-0000-0000BE230000}"/>
    <cellStyle name="Currency 2 9 2 4 4 2 2" xfId="9151" xr:uid="{00000000-0005-0000-0000-0000BF230000}"/>
    <cellStyle name="Currency 2 9 2 4 4 3" xfId="9152" xr:uid="{00000000-0005-0000-0000-0000C0230000}"/>
    <cellStyle name="Currency 2 9 2 4 5" xfId="9153" xr:uid="{00000000-0005-0000-0000-0000C1230000}"/>
    <cellStyle name="Currency 2 9 2 4 5 2" xfId="9154" xr:uid="{00000000-0005-0000-0000-0000C2230000}"/>
    <cellStyle name="Currency 2 9 2 4 5 2 2" xfId="9155" xr:uid="{00000000-0005-0000-0000-0000C3230000}"/>
    <cellStyle name="Currency 2 9 2 4 5 3" xfId="9156" xr:uid="{00000000-0005-0000-0000-0000C4230000}"/>
    <cellStyle name="Currency 2 9 2 4 6" xfId="9157" xr:uid="{00000000-0005-0000-0000-0000C5230000}"/>
    <cellStyle name="Currency 2 9 2 4 6 2" xfId="9158" xr:uid="{00000000-0005-0000-0000-0000C6230000}"/>
    <cellStyle name="Currency 2 9 2 4 7" xfId="9159" xr:uid="{00000000-0005-0000-0000-0000C7230000}"/>
    <cellStyle name="Currency 2 9 2 4 7 2" xfId="9160" xr:uid="{00000000-0005-0000-0000-0000C8230000}"/>
    <cellStyle name="Currency 2 9 2 4 8" xfId="9161" xr:uid="{00000000-0005-0000-0000-0000C9230000}"/>
    <cellStyle name="Currency 2 9 2 4 9" xfId="9162" xr:uid="{00000000-0005-0000-0000-0000CA230000}"/>
    <cellStyle name="Currency 2 9 2 5" xfId="9163" xr:uid="{00000000-0005-0000-0000-0000CB230000}"/>
    <cellStyle name="Currency 2 9 2 5 2" xfId="9164" xr:uid="{00000000-0005-0000-0000-0000CC230000}"/>
    <cellStyle name="Currency 2 9 2 5 3" xfId="9165" xr:uid="{00000000-0005-0000-0000-0000CD230000}"/>
    <cellStyle name="Currency 2 9 2 6" xfId="9166" xr:uid="{00000000-0005-0000-0000-0000CE230000}"/>
    <cellStyle name="Currency 2 9 2 6 2" xfId="9167" xr:uid="{00000000-0005-0000-0000-0000CF230000}"/>
    <cellStyle name="Currency 2 9 2 6 2 2" xfId="9168" xr:uid="{00000000-0005-0000-0000-0000D0230000}"/>
    <cellStyle name="Currency 2 9 2 6 2 2 2" xfId="9169" xr:uid="{00000000-0005-0000-0000-0000D1230000}"/>
    <cellStyle name="Currency 2 9 2 6 2 3" xfId="9170" xr:uid="{00000000-0005-0000-0000-0000D2230000}"/>
    <cellStyle name="Currency 2 9 2 6 3" xfId="9171" xr:uid="{00000000-0005-0000-0000-0000D3230000}"/>
    <cellStyle name="Currency 2 9 2 6 3 2" xfId="9172" xr:uid="{00000000-0005-0000-0000-0000D4230000}"/>
    <cellStyle name="Currency 2 9 2 6 3 2 2" xfId="9173" xr:uid="{00000000-0005-0000-0000-0000D5230000}"/>
    <cellStyle name="Currency 2 9 2 6 3 3" xfId="9174" xr:uid="{00000000-0005-0000-0000-0000D6230000}"/>
    <cellStyle name="Currency 2 9 2 6 4" xfId="9175" xr:uid="{00000000-0005-0000-0000-0000D7230000}"/>
    <cellStyle name="Currency 2 9 2 6 4 2" xfId="9176" xr:uid="{00000000-0005-0000-0000-0000D8230000}"/>
    <cellStyle name="Currency 2 9 2 6 4 2 2" xfId="9177" xr:uid="{00000000-0005-0000-0000-0000D9230000}"/>
    <cellStyle name="Currency 2 9 2 6 4 3" xfId="9178" xr:uid="{00000000-0005-0000-0000-0000DA230000}"/>
    <cellStyle name="Currency 2 9 2 6 5" xfId="9179" xr:uid="{00000000-0005-0000-0000-0000DB230000}"/>
    <cellStyle name="Currency 2 9 2 6 5 2" xfId="9180" xr:uid="{00000000-0005-0000-0000-0000DC230000}"/>
    <cellStyle name="Currency 2 9 2 6 6" xfId="9181" xr:uid="{00000000-0005-0000-0000-0000DD230000}"/>
    <cellStyle name="Currency 2 9 2 6 6 2" xfId="9182" xr:uid="{00000000-0005-0000-0000-0000DE230000}"/>
    <cellStyle name="Currency 2 9 2 6 7" xfId="9183" xr:uid="{00000000-0005-0000-0000-0000DF230000}"/>
    <cellStyle name="Currency 2 9 2 7" xfId="9184" xr:uid="{00000000-0005-0000-0000-0000E0230000}"/>
    <cellStyle name="Currency 2 9 2 7 2" xfId="9185" xr:uid="{00000000-0005-0000-0000-0000E1230000}"/>
    <cellStyle name="Currency 2 9 2 7 2 2" xfId="9186" xr:uid="{00000000-0005-0000-0000-0000E2230000}"/>
    <cellStyle name="Currency 2 9 2 7 3" xfId="9187" xr:uid="{00000000-0005-0000-0000-0000E3230000}"/>
    <cellStyle name="Currency 2 9 2 8" xfId="9188" xr:uid="{00000000-0005-0000-0000-0000E4230000}"/>
    <cellStyle name="Currency 2 9 2 8 2" xfId="9189" xr:uid="{00000000-0005-0000-0000-0000E5230000}"/>
    <cellStyle name="Currency 2 9 2 8 2 2" xfId="9190" xr:uid="{00000000-0005-0000-0000-0000E6230000}"/>
    <cellStyle name="Currency 2 9 2 8 3" xfId="9191" xr:uid="{00000000-0005-0000-0000-0000E7230000}"/>
    <cellStyle name="Currency 2 9 3" xfId="9192" xr:uid="{00000000-0005-0000-0000-0000E8230000}"/>
    <cellStyle name="Currency 2 9 3 10" xfId="9193" xr:uid="{00000000-0005-0000-0000-0000E9230000}"/>
    <cellStyle name="Currency 2 9 3 2" xfId="9194" xr:uid="{00000000-0005-0000-0000-0000EA230000}"/>
    <cellStyle name="Currency 2 9 3 2 2" xfId="9195" xr:uid="{00000000-0005-0000-0000-0000EB230000}"/>
    <cellStyle name="Currency 2 9 3 2 3" xfId="9196" xr:uid="{00000000-0005-0000-0000-0000EC230000}"/>
    <cellStyle name="Currency 2 9 3 2 3 2" xfId="9197" xr:uid="{00000000-0005-0000-0000-0000ED230000}"/>
    <cellStyle name="Currency 2 9 3 2 3 3" xfId="9198" xr:uid="{00000000-0005-0000-0000-0000EE230000}"/>
    <cellStyle name="Currency 2 9 3 2 4" xfId="9199" xr:uid="{00000000-0005-0000-0000-0000EF230000}"/>
    <cellStyle name="Currency 2 9 3 2 4 2" xfId="9200" xr:uid="{00000000-0005-0000-0000-0000F0230000}"/>
    <cellStyle name="Currency 2 9 3 2 4 2 2" xfId="9201" xr:uid="{00000000-0005-0000-0000-0000F1230000}"/>
    <cellStyle name="Currency 2 9 3 2 4 3" xfId="9202" xr:uid="{00000000-0005-0000-0000-0000F2230000}"/>
    <cellStyle name="Currency 2 9 3 2 5" xfId="9203" xr:uid="{00000000-0005-0000-0000-0000F3230000}"/>
    <cellStyle name="Currency 2 9 3 2 5 2" xfId="9204" xr:uid="{00000000-0005-0000-0000-0000F4230000}"/>
    <cellStyle name="Currency 2 9 3 2 5 2 2" xfId="9205" xr:uid="{00000000-0005-0000-0000-0000F5230000}"/>
    <cellStyle name="Currency 2 9 3 2 5 3" xfId="9206" xr:uid="{00000000-0005-0000-0000-0000F6230000}"/>
    <cellStyle name="Currency 2 9 3 2 6" xfId="9207" xr:uid="{00000000-0005-0000-0000-0000F7230000}"/>
    <cellStyle name="Currency 2 9 3 2 6 2" xfId="9208" xr:uid="{00000000-0005-0000-0000-0000F8230000}"/>
    <cellStyle name="Currency 2 9 3 2 6 2 2" xfId="9209" xr:uid="{00000000-0005-0000-0000-0000F9230000}"/>
    <cellStyle name="Currency 2 9 3 2 6 3" xfId="9210" xr:uid="{00000000-0005-0000-0000-0000FA230000}"/>
    <cellStyle name="Currency 2 9 3 2 7" xfId="9211" xr:uid="{00000000-0005-0000-0000-0000FB230000}"/>
    <cellStyle name="Currency 2 9 3 2 7 2" xfId="9212" xr:uid="{00000000-0005-0000-0000-0000FC230000}"/>
    <cellStyle name="Currency 2 9 3 2 8" xfId="9213" xr:uid="{00000000-0005-0000-0000-0000FD230000}"/>
    <cellStyle name="Currency 2 9 3 2 8 2" xfId="9214" xr:uid="{00000000-0005-0000-0000-0000FE230000}"/>
    <cellStyle name="Currency 2 9 3 2 9" xfId="9215" xr:uid="{00000000-0005-0000-0000-0000FF230000}"/>
    <cellStyle name="Currency 2 9 3 3" xfId="9216" xr:uid="{00000000-0005-0000-0000-000000240000}"/>
    <cellStyle name="Currency 2 9 3 4" xfId="9217" xr:uid="{00000000-0005-0000-0000-000001240000}"/>
    <cellStyle name="Currency 2 9 3 4 2" xfId="9218" xr:uid="{00000000-0005-0000-0000-000002240000}"/>
    <cellStyle name="Currency 2 9 3 4 3" xfId="9219" xr:uid="{00000000-0005-0000-0000-000003240000}"/>
    <cellStyle name="Currency 2 9 3 5" xfId="9220" xr:uid="{00000000-0005-0000-0000-000004240000}"/>
    <cellStyle name="Currency 2 9 3 5 2" xfId="9221" xr:uid="{00000000-0005-0000-0000-000005240000}"/>
    <cellStyle name="Currency 2 9 3 5 2 2" xfId="9222" xr:uid="{00000000-0005-0000-0000-000006240000}"/>
    <cellStyle name="Currency 2 9 3 5 3" xfId="9223" xr:uid="{00000000-0005-0000-0000-000007240000}"/>
    <cellStyle name="Currency 2 9 3 6" xfId="9224" xr:uid="{00000000-0005-0000-0000-000008240000}"/>
    <cellStyle name="Currency 2 9 3 6 2" xfId="9225" xr:uid="{00000000-0005-0000-0000-000009240000}"/>
    <cellStyle name="Currency 2 9 3 6 2 2" xfId="9226" xr:uid="{00000000-0005-0000-0000-00000A240000}"/>
    <cellStyle name="Currency 2 9 3 6 3" xfId="9227" xr:uid="{00000000-0005-0000-0000-00000B240000}"/>
    <cellStyle name="Currency 2 9 3 7" xfId="9228" xr:uid="{00000000-0005-0000-0000-00000C240000}"/>
    <cellStyle name="Currency 2 9 3 7 2" xfId="9229" xr:uid="{00000000-0005-0000-0000-00000D240000}"/>
    <cellStyle name="Currency 2 9 3 7 2 2" xfId="9230" xr:uid="{00000000-0005-0000-0000-00000E240000}"/>
    <cellStyle name="Currency 2 9 3 7 3" xfId="9231" xr:uid="{00000000-0005-0000-0000-00000F240000}"/>
    <cellStyle name="Currency 2 9 3 8" xfId="9232" xr:uid="{00000000-0005-0000-0000-000010240000}"/>
    <cellStyle name="Currency 2 9 3 8 2" xfId="9233" xr:uid="{00000000-0005-0000-0000-000011240000}"/>
    <cellStyle name="Currency 2 9 3 9" xfId="9234" xr:uid="{00000000-0005-0000-0000-000012240000}"/>
    <cellStyle name="Currency 2 9 3 9 2" xfId="9235" xr:uid="{00000000-0005-0000-0000-000013240000}"/>
    <cellStyle name="Currency 2 9 4" xfId="9236" xr:uid="{00000000-0005-0000-0000-000014240000}"/>
    <cellStyle name="Currency 2 9 4 2" xfId="9237" xr:uid="{00000000-0005-0000-0000-000015240000}"/>
    <cellStyle name="Currency 2 9 4 2 10" xfId="9238" xr:uid="{00000000-0005-0000-0000-000016240000}"/>
    <cellStyle name="Currency 2 9 4 2 2" xfId="9239" xr:uid="{00000000-0005-0000-0000-000017240000}"/>
    <cellStyle name="Currency 2 9 4 2 3" xfId="9240" xr:uid="{00000000-0005-0000-0000-000018240000}"/>
    <cellStyle name="Currency 2 9 4 2 4" xfId="9241" xr:uid="{00000000-0005-0000-0000-000019240000}"/>
    <cellStyle name="Currency 2 9 4 2 4 2" xfId="9242" xr:uid="{00000000-0005-0000-0000-00001A240000}"/>
    <cellStyle name="Currency 2 9 4 2 4 2 2" xfId="9243" xr:uid="{00000000-0005-0000-0000-00001B240000}"/>
    <cellStyle name="Currency 2 9 4 2 4 3" xfId="9244" xr:uid="{00000000-0005-0000-0000-00001C240000}"/>
    <cellStyle name="Currency 2 9 4 2 5" xfId="9245" xr:uid="{00000000-0005-0000-0000-00001D240000}"/>
    <cellStyle name="Currency 2 9 4 2 5 2" xfId="9246" xr:uid="{00000000-0005-0000-0000-00001E240000}"/>
    <cellStyle name="Currency 2 9 4 2 5 2 2" xfId="9247" xr:uid="{00000000-0005-0000-0000-00001F240000}"/>
    <cellStyle name="Currency 2 9 4 2 5 3" xfId="9248" xr:uid="{00000000-0005-0000-0000-000020240000}"/>
    <cellStyle name="Currency 2 9 4 2 6" xfId="9249" xr:uid="{00000000-0005-0000-0000-000021240000}"/>
    <cellStyle name="Currency 2 9 4 2 6 2" xfId="9250" xr:uid="{00000000-0005-0000-0000-000022240000}"/>
    <cellStyle name="Currency 2 9 4 2 6 2 2" xfId="9251" xr:uid="{00000000-0005-0000-0000-000023240000}"/>
    <cellStyle name="Currency 2 9 4 2 6 3" xfId="9252" xr:uid="{00000000-0005-0000-0000-000024240000}"/>
    <cellStyle name="Currency 2 9 4 2 7" xfId="9253" xr:uid="{00000000-0005-0000-0000-000025240000}"/>
    <cellStyle name="Currency 2 9 4 2 7 2" xfId="9254" xr:uid="{00000000-0005-0000-0000-000026240000}"/>
    <cellStyle name="Currency 2 9 4 2 8" xfId="9255" xr:uid="{00000000-0005-0000-0000-000027240000}"/>
    <cellStyle name="Currency 2 9 4 2 8 2" xfId="9256" xr:uid="{00000000-0005-0000-0000-000028240000}"/>
    <cellStyle name="Currency 2 9 4 2 9" xfId="9257" xr:uid="{00000000-0005-0000-0000-000029240000}"/>
    <cellStyle name="Currency 2 9 4 3" xfId="9258" xr:uid="{00000000-0005-0000-0000-00002A240000}"/>
    <cellStyle name="Currency 2 9 4 4" xfId="9259" xr:uid="{00000000-0005-0000-0000-00002B240000}"/>
    <cellStyle name="Currency 2 9 4 4 2" xfId="9260" xr:uid="{00000000-0005-0000-0000-00002C240000}"/>
    <cellStyle name="Currency 2 9 4 4 2 2" xfId="9261" xr:uid="{00000000-0005-0000-0000-00002D240000}"/>
    <cellStyle name="Currency 2 9 4 4 3" xfId="9262" xr:uid="{00000000-0005-0000-0000-00002E240000}"/>
    <cellStyle name="Currency 2 9 4 5" xfId="9263" xr:uid="{00000000-0005-0000-0000-00002F240000}"/>
    <cellStyle name="Currency 2 9 4 5 2" xfId="9264" xr:uid="{00000000-0005-0000-0000-000030240000}"/>
    <cellStyle name="Currency 2 9 4 5 2 2" xfId="9265" xr:uid="{00000000-0005-0000-0000-000031240000}"/>
    <cellStyle name="Currency 2 9 4 5 3" xfId="9266" xr:uid="{00000000-0005-0000-0000-000032240000}"/>
    <cellStyle name="Currency 2 9 5" xfId="9267" xr:uid="{00000000-0005-0000-0000-000033240000}"/>
    <cellStyle name="Currency 2 9 5 2" xfId="9268" xr:uid="{00000000-0005-0000-0000-000034240000}"/>
    <cellStyle name="Currency 2 9 5 3" xfId="9269" xr:uid="{00000000-0005-0000-0000-000035240000}"/>
    <cellStyle name="Currency 2 9 5 3 2" xfId="9270" xr:uid="{00000000-0005-0000-0000-000036240000}"/>
    <cellStyle name="Currency 2 9 5 3 3" xfId="9271" xr:uid="{00000000-0005-0000-0000-000037240000}"/>
    <cellStyle name="Currency 2 9 5 4" xfId="9272" xr:uid="{00000000-0005-0000-0000-000038240000}"/>
    <cellStyle name="Currency 2 9 5 4 2" xfId="9273" xr:uid="{00000000-0005-0000-0000-000039240000}"/>
    <cellStyle name="Currency 2 9 5 4 2 2" xfId="9274" xr:uid="{00000000-0005-0000-0000-00003A240000}"/>
    <cellStyle name="Currency 2 9 5 4 3" xfId="9275" xr:uid="{00000000-0005-0000-0000-00003B240000}"/>
    <cellStyle name="Currency 2 9 5 5" xfId="9276" xr:uid="{00000000-0005-0000-0000-00003C240000}"/>
    <cellStyle name="Currency 2 9 5 5 2" xfId="9277" xr:uid="{00000000-0005-0000-0000-00003D240000}"/>
    <cellStyle name="Currency 2 9 5 5 2 2" xfId="9278" xr:uid="{00000000-0005-0000-0000-00003E240000}"/>
    <cellStyle name="Currency 2 9 5 5 3" xfId="9279" xr:uid="{00000000-0005-0000-0000-00003F240000}"/>
    <cellStyle name="Currency 2 9 5 6" xfId="9280" xr:uid="{00000000-0005-0000-0000-000040240000}"/>
    <cellStyle name="Currency 2 9 5 6 2" xfId="9281" xr:uid="{00000000-0005-0000-0000-000041240000}"/>
    <cellStyle name="Currency 2 9 5 6 2 2" xfId="9282" xr:uid="{00000000-0005-0000-0000-000042240000}"/>
    <cellStyle name="Currency 2 9 5 6 3" xfId="9283" xr:uid="{00000000-0005-0000-0000-000043240000}"/>
    <cellStyle name="Currency 2 9 5 7" xfId="9284" xr:uid="{00000000-0005-0000-0000-000044240000}"/>
    <cellStyle name="Currency 2 9 5 7 2" xfId="9285" xr:uid="{00000000-0005-0000-0000-000045240000}"/>
    <cellStyle name="Currency 2 9 5 8" xfId="9286" xr:uid="{00000000-0005-0000-0000-000046240000}"/>
    <cellStyle name="Currency 2 9 5 8 2" xfId="9287" xr:uid="{00000000-0005-0000-0000-000047240000}"/>
    <cellStyle name="Currency 2 9 5 9" xfId="9288" xr:uid="{00000000-0005-0000-0000-000048240000}"/>
    <cellStyle name="Currency 2 9 6" xfId="9289" xr:uid="{00000000-0005-0000-0000-000049240000}"/>
    <cellStyle name="Currency 2 9 6 2" xfId="9290" xr:uid="{00000000-0005-0000-0000-00004A240000}"/>
    <cellStyle name="Currency 2 9 6 3" xfId="9291" xr:uid="{00000000-0005-0000-0000-00004B240000}"/>
    <cellStyle name="Currency 2 9 7" xfId="9292" xr:uid="{00000000-0005-0000-0000-00004C240000}"/>
    <cellStyle name="Currency 2 9 8" xfId="9293" xr:uid="{00000000-0005-0000-0000-00004D240000}"/>
    <cellStyle name="Currency 2 9 8 2" xfId="9294" xr:uid="{00000000-0005-0000-0000-00004E240000}"/>
    <cellStyle name="Currency 2 9 8 2 2" xfId="9295" xr:uid="{00000000-0005-0000-0000-00004F240000}"/>
    <cellStyle name="Currency 2 9 8 3" xfId="9296" xr:uid="{00000000-0005-0000-0000-000050240000}"/>
    <cellStyle name="Currency 2 9 8 4" xfId="9297" xr:uid="{00000000-0005-0000-0000-000051240000}"/>
    <cellStyle name="Currency 2 9 9" xfId="9298" xr:uid="{00000000-0005-0000-0000-000052240000}"/>
    <cellStyle name="Currency 2 9 9 2" xfId="9299" xr:uid="{00000000-0005-0000-0000-000053240000}"/>
    <cellStyle name="Currency 2 9 9 2 2" xfId="9300" xr:uid="{00000000-0005-0000-0000-000054240000}"/>
    <cellStyle name="Currency 2 9 9 3" xfId="9301" xr:uid="{00000000-0005-0000-0000-000055240000}"/>
    <cellStyle name="Currency 3" xfId="9302" xr:uid="{00000000-0005-0000-0000-000056240000}"/>
    <cellStyle name="Currency 3 2" xfId="9303" xr:uid="{00000000-0005-0000-0000-000057240000}"/>
    <cellStyle name="Currency 3 2 2" xfId="9304" xr:uid="{00000000-0005-0000-0000-000058240000}"/>
    <cellStyle name="Currency 3 2 2 2" xfId="9305" xr:uid="{00000000-0005-0000-0000-000059240000}"/>
    <cellStyle name="Currency 3 2 2 2 2" xfId="9306" xr:uid="{00000000-0005-0000-0000-00005A240000}"/>
    <cellStyle name="Currency 3 2 2 2 2 2" xfId="9307" xr:uid="{00000000-0005-0000-0000-00005B240000}"/>
    <cellStyle name="Currency 3 2 2 2 2 3" xfId="9308" xr:uid="{00000000-0005-0000-0000-00005C240000}"/>
    <cellStyle name="Currency 3 2 2 2 3" xfId="9309" xr:uid="{00000000-0005-0000-0000-00005D240000}"/>
    <cellStyle name="Currency 3 2 2 2 4" xfId="9310" xr:uid="{00000000-0005-0000-0000-00005E240000}"/>
    <cellStyle name="Currency 3 2 2 3" xfId="9311" xr:uid="{00000000-0005-0000-0000-00005F240000}"/>
    <cellStyle name="Currency 3 2 2 3 2" xfId="9312" xr:uid="{00000000-0005-0000-0000-000060240000}"/>
    <cellStyle name="Currency 3 2 2 3 3" xfId="9313" xr:uid="{00000000-0005-0000-0000-000061240000}"/>
    <cellStyle name="Currency 3 2 2 4" xfId="9314" xr:uid="{00000000-0005-0000-0000-000062240000}"/>
    <cellStyle name="Currency 3 2 2 4 2" xfId="9315" xr:uid="{00000000-0005-0000-0000-000063240000}"/>
    <cellStyle name="Currency 3 2 2 4 3" xfId="9316" xr:uid="{00000000-0005-0000-0000-000064240000}"/>
    <cellStyle name="Currency 3 2 2 4 4" xfId="9317" xr:uid="{00000000-0005-0000-0000-000065240000}"/>
    <cellStyle name="Currency 3 2 3" xfId="9318" xr:uid="{00000000-0005-0000-0000-000066240000}"/>
    <cellStyle name="Currency 3 2 3 2" xfId="9319" xr:uid="{00000000-0005-0000-0000-000067240000}"/>
    <cellStyle name="Currency 3 2 3 2 2" xfId="9320" xr:uid="{00000000-0005-0000-0000-000068240000}"/>
    <cellStyle name="Currency 3 2 3 2 2 2" xfId="9321" xr:uid="{00000000-0005-0000-0000-000069240000}"/>
    <cellStyle name="Currency 3 2 3 2 2 3" xfId="9322" xr:uid="{00000000-0005-0000-0000-00006A240000}"/>
    <cellStyle name="Currency 3 2 3 2 3" xfId="9323" xr:uid="{00000000-0005-0000-0000-00006B240000}"/>
    <cellStyle name="Currency 3 2 3 3" xfId="9324" xr:uid="{00000000-0005-0000-0000-00006C240000}"/>
    <cellStyle name="Currency 3 2 3 3 2" xfId="9325" xr:uid="{00000000-0005-0000-0000-00006D240000}"/>
    <cellStyle name="Currency 3 2 3 3 2 2" xfId="9326" xr:uid="{00000000-0005-0000-0000-00006E240000}"/>
    <cellStyle name="Currency 3 2 3 3 2 3" xfId="9327" xr:uid="{00000000-0005-0000-0000-00006F240000}"/>
    <cellStyle name="Currency 3 2 3 3 3" xfId="9328" xr:uid="{00000000-0005-0000-0000-000070240000}"/>
    <cellStyle name="Currency 3 2 3 3 3 2" xfId="9329" xr:uid="{00000000-0005-0000-0000-000071240000}"/>
    <cellStyle name="Currency 3 2 3 3 3 3" xfId="9330" xr:uid="{00000000-0005-0000-0000-000072240000}"/>
    <cellStyle name="Currency 3 2 3 3 4" xfId="9331" xr:uid="{00000000-0005-0000-0000-000073240000}"/>
    <cellStyle name="Currency 3 2 3 4" xfId="9332" xr:uid="{00000000-0005-0000-0000-000074240000}"/>
    <cellStyle name="Currency 3 2 3 4 2" xfId="9333" xr:uid="{00000000-0005-0000-0000-000075240000}"/>
    <cellStyle name="Currency 3 2 3 4 3" xfId="9334" xr:uid="{00000000-0005-0000-0000-000076240000}"/>
    <cellStyle name="Currency 3 2 3 5" xfId="9335" xr:uid="{00000000-0005-0000-0000-000077240000}"/>
    <cellStyle name="Currency 3 2 3 6" xfId="9336" xr:uid="{00000000-0005-0000-0000-000078240000}"/>
    <cellStyle name="Currency 3 2 3 7" xfId="9337" xr:uid="{00000000-0005-0000-0000-000079240000}"/>
    <cellStyle name="Currency 3 2 4" xfId="9338" xr:uid="{00000000-0005-0000-0000-00007A240000}"/>
    <cellStyle name="Currency 3 2 4 2" xfId="9339" xr:uid="{00000000-0005-0000-0000-00007B240000}"/>
    <cellStyle name="Currency 3 2 4 3" xfId="9340" xr:uid="{00000000-0005-0000-0000-00007C240000}"/>
    <cellStyle name="Currency 3 2 4 4" xfId="9341" xr:uid="{00000000-0005-0000-0000-00007D240000}"/>
    <cellStyle name="Currency 3 2 5" xfId="9342" xr:uid="{00000000-0005-0000-0000-00007E240000}"/>
    <cellStyle name="Currency 3 2 5 2" xfId="9343" xr:uid="{00000000-0005-0000-0000-00007F240000}"/>
    <cellStyle name="Currency 3 2 5 3" xfId="9344" xr:uid="{00000000-0005-0000-0000-000080240000}"/>
    <cellStyle name="Currency 3 2 5 4" xfId="9345" xr:uid="{00000000-0005-0000-0000-000081240000}"/>
    <cellStyle name="Currency 3 2 6" xfId="9346" xr:uid="{00000000-0005-0000-0000-000082240000}"/>
    <cellStyle name="Currency 3 2 7" xfId="9347" xr:uid="{00000000-0005-0000-0000-000083240000}"/>
    <cellStyle name="Currency 3 2 8" xfId="9348" xr:uid="{00000000-0005-0000-0000-000084240000}"/>
    <cellStyle name="Currency 3 3" xfId="9349" xr:uid="{00000000-0005-0000-0000-000085240000}"/>
    <cellStyle name="Currency 3 3 2" xfId="9350" xr:uid="{00000000-0005-0000-0000-000086240000}"/>
    <cellStyle name="Currency 3 4" xfId="9351" xr:uid="{00000000-0005-0000-0000-000087240000}"/>
    <cellStyle name="Currency 4" xfId="9352" xr:uid="{00000000-0005-0000-0000-000088240000}"/>
    <cellStyle name="Currency 4 2" xfId="9353" xr:uid="{00000000-0005-0000-0000-000089240000}"/>
    <cellStyle name="Currency 4 2 2" xfId="9354" xr:uid="{00000000-0005-0000-0000-00008A240000}"/>
    <cellStyle name="Currency 4 3" xfId="9355" xr:uid="{00000000-0005-0000-0000-00008B240000}"/>
    <cellStyle name="Currency 5" xfId="9356" xr:uid="{00000000-0005-0000-0000-00008C240000}"/>
    <cellStyle name="Currency 5 2" xfId="9357" xr:uid="{00000000-0005-0000-0000-00008D240000}"/>
    <cellStyle name="Currency 6" xfId="9358" xr:uid="{00000000-0005-0000-0000-00008E240000}"/>
    <cellStyle name="Currency 6 2" xfId="9359" xr:uid="{00000000-0005-0000-0000-00008F240000}"/>
    <cellStyle name="Currency 6 2 2" xfId="9360" xr:uid="{00000000-0005-0000-0000-000090240000}"/>
    <cellStyle name="Currency 6 3" xfId="9361" xr:uid="{00000000-0005-0000-0000-000091240000}"/>
    <cellStyle name="Currency 7" xfId="9362" xr:uid="{00000000-0005-0000-0000-000092240000}"/>
    <cellStyle name="Currency 7 2" xfId="9363" xr:uid="{00000000-0005-0000-0000-000093240000}"/>
    <cellStyle name="Currency 7 2 2" xfId="9364" xr:uid="{00000000-0005-0000-0000-000094240000}"/>
    <cellStyle name="Currency 7 2 2 2" xfId="9365" xr:uid="{00000000-0005-0000-0000-000095240000}"/>
    <cellStyle name="Currency 7 2 2 2 2" xfId="9366" xr:uid="{00000000-0005-0000-0000-000096240000}"/>
    <cellStyle name="Currency 7 2 2 2 3" xfId="9367" xr:uid="{00000000-0005-0000-0000-000097240000}"/>
    <cellStyle name="Currency 7 2 2 3" xfId="9368" xr:uid="{00000000-0005-0000-0000-000098240000}"/>
    <cellStyle name="Currency 7 2 2 4" xfId="9369" xr:uid="{00000000-0005-0000-0000-000099240000}"/>
    <cellStyle name="Currency 7 2 3" xfId="9370" xr:uid="{00000000-0005-0000-0000-00009A240000}"/>
    <cellStyle name="Currency 7 2 3 2" xfId="9371" xr:uid="{00000000-0005-0000-0000-00009B240000}"/>
    <cellStyle name="Currency 7 2 3 3" xfId="9372" xr:uid="{00000000-0005-0000-0000-00009C240000}"/>
    <cellStyle name="Currency 7 2 4" xfId="9373" xr:uid="{00000000-0005-0000-0000-00009D240000}"/>
    <cellStyle name="Currency 7 2 5" xfId="9374" xr:uid="{00000000-0005-0000-0000-00009E240000}"/>
    <cellStyle name="Currency 7 3" xfId="9375" xr:uid="{00000000-0005-0000-0000-00009F240000}"/>
    <cellStyle name="Currency 7 3 2" xfId="9376" xr:uid="{00000000-0005-0000-0000-0000A0240000}"/>
    <cellStyle name="Currency 7 3 3" xfId="9377" xr:uid="{00000000-0005-0000-0000-0000A1240000}"/>
    <cellStyle name="Currency 7 4" xfId="9378" xr:uid="{00000000-0005-0000-0000-0000A2240000}"/>
    <cellStyle name="Currency 7 5" xfId="9379" xr:uid="{00000000-0005-0000-0000-0000A3240000}"/>
    <cellStyle name="Currency 8" xfId="9380" xr:uid="{00000000-0005-0000-0000-0000A4240000}"/>
    <cellStyle name="Currency 8 2" xfId="9381" xr:uid="{00000000-0005-0000-0000-0000A5240000}"/>
    <cellStyle name="Currency 8 2 2" xfId="9382" xr:uid="{00000000-0005-0000-0000-0000A6240000}"/>
    <cellStyle name="Currency 8 3" xfId="9383" xr:uid="{00000000-0005-0000-0000-0000A7240000}"/>
    <cellStyle name="Currency 9" xfId="9384" xr:uid="{00000000-0005-0000-0000-0000A8240000}"/>
    <cellStyle name="Currency 9 2" xfId="9385" xr:uid="{00000000-0005-0000-0000-0000A9240000}"/>
    <cellStyle name="Currency 9 2 2" xfId="9386" xr:uid="{00000000-0005-0000-0000-0000AA240000}"/>
    <cellStyle name="Currency 9 2 3" xfId="9387" xr:uid="{00000000-0005-0000-0000-0000AB240000}"/>
    <cellStyle name="Currency 9 3" xfId="9388" xr:uid="{00000000-0005-0000-0000-0000AC240000}"/>
    <cellStyle name="Currency 9 4" xfId="9389" xr:uid="{00000000-0005-0000-0000-0000AD240000}"/>
    <cellStyle name="Explanatory Text 2" xfId="9390" xr:uid="{00000000-0005-0000-0000-0000AE240000}"/>
    <cellStyle name="Good 2" xfId="9391" xr:uid="{00000000-0005-0000-0000-0000AF240000}"/>
    <cellStyle name="hl tb" xfId="9392" xr:uid="{00000000-0005-0000-0000-0000B0240000}"/>
    <cellStyle name="hl tb 2" xfId="9393" xr:uid="{00000000-0005-0000-0000-0000B1240000}"/>
    <cellStyle name="hl tl" xfId="9394" xr:uid="{00000000-0005-0000-0000-0000B2240000}"/>
    <cellStyle name="hl tl 2" xfId="9395" xr:uid="{00000000-0005-0000-0000-0000B3240000}"/>
    <cellStyle name="Input 2" xfId="9396" xr:uid="{00000000-0005-0000-0000-0000B4240000}"/>
    <cellStyle name="Linked Cell 2" xfId="9397" xr:uid="{00000000-0005-0000-0000-0000B5240000}"/>
    <cellStyle name="Milliers 2" xfId="9398" xr:uid="{00000000-0005-0000-0000-0000B6240000}"/>
    <cellStyle name="Milliers 2 2" xfId="9399" xr:uid="{00000000-0005-0000-0000-0000B7240000}"/>
    <cellStyle name="Milliers 2 2 2" xfId="9400" xr:uid="{00000000-0005-0000-0000-0000B8240000}"/>
    <cellStyle name="Milliers 2 3" xfId="9401" xr:uid="{00000000-0005-0000-0000-0000B9240000}"/>
    <cellStyle name="Neutral 2" xfId="9402" xr:uid="{00000000-0005-0000-0000-0000BA240000}"/>
    <cellStyle name="Normal" xfId="0" builtinId="0"/>
    <cellStyle name="Normal 10" xfId="9403" xr:uid="{00000000-0005-0000-0000-0000BC240000}"/>
    <cellStyle name="Normal 10 2" xfId="9404" xr:uid="{00000000-0005-0000-0000-0000BD240000}"/>
    <cellStyle name="Normal 10 4" xfId="9405" xr:uid="{00000000-0005-0000-0000-0000BE240000}"/>
    <cellStyle name="Normal 100" xfId="9406" xr:uid="{00000000-0005-0000-0000-0000BF240000}"/>
    <cellStyle name="Normal 100 2" xfId="9407" xr:uid="{00000000-0005-0000-0000-0000C0240000}"/>
    <cellStyle name="Normal 100 2 2" xfId="9408" xr:uid="{00000000-0005-0000-0000-0000C1240000}"/>
    <cellStyle name="Normal 100 3" xfId="9409" xr:uid="{00000000-0005-0000-0000-0000C2240000}"/>
    <cellStyle name="Normal 101" xfId="9410" xr:uid="{00000000-0005-0000-0000-0000C3240000}"/>
    <cellStyle name="Normal 101 2" xfId="9411" xr:uid="{00000000-0005-0000-0000-0000C4240000}"/>
    <cellStyle name="Normal 101 2 2" xfId="9412" xr:uid="{00000000-0005-0000-0000-0000C5240000}"/>
    <cellStyle name="Normal 101 3" xfId="9413" xr:uid="{00000000-0005-0000-0000-0000C6240000}"/>
    <cellStyle name="Normal 102" xfId="9414" xr:uid="{00000000-0005-0000-0000-0000C7240000}"/>
    <cellStyle name="Normal 102 2" xfId="9415" xr:uid="{00000000-0005-0000-0000-0000C8240000}"/>
    <cellStyle name="Normal 103" xfId="9416" xr:uid="{00000000-0005-0000-0000-0000C9240000}"/>
    <cellStyle name="Normal 103 2" xfId="9417" xr:uid="{00000000-0005-0000-0000-0000CA240000}"/>
    <cellStyle name="Normal 104" xfId="9418" xr:uid="{00000000-0005-0000-0000-0000CB240000}"/>
    <cellStyle name="Normal 105" xfId="9419" xr:uid="{00000000-0005-0000-0000-0000CC240000}"/>
    <cellStyle name="Normal 106" xfId="9420" xr:uid="{00000000-0005-0000-0000-0000CD240000}"/>
    <cellStyle name="Normal 107" xfId="9421" xr:uid="{00000000-0005-0000-0000-0000CE240000}"/>
    <cellStyle name="Normal 11" xfId="9422" xr:uid="{00000000-0005-0000-0000-0000CF240000}"/>
    <cellStyle name="Normal 11 2" xfId="9423" xr:uid="{00000000-0005-0000-0000-0000D0240000}"/>
    <cellStyle name="Normal 12" xfId="9424" xr:uid="{00000000-0005-0000-0000-0000D1240000}"/>
    <cellStyle name="Normal 13" xfId="9425" xr:uid="{00000000-0005-0000-0000-0000D2240000}"/>
    <cellStyle name="Normal 14" xfId="9426" xr:uid="{00000000-0005-0000-0000-0000D3240000}"/>
    <cellStyle name="Normal 15" xfId="9427" xr:uid="{00000000-0005-0000-0000-0000D4240000}"/>
    <cellStyle name="Normal 15 10" xfId="9428" xr:uid="{00000000-0005-0000-0000-0000D5240000}"/>
    <cellStyle name="Normal 15 10 2" xfId="9429" xr:uid="{00000000-0005-0000-0000-0000D6240000}"/>
    <cellStyle name="Normal 15 10 2 2" xfId="9430" xr:uid="{00000000-0005-0000-0000-0000D7240000}"/>
    <cellStyle name="Normal 15 10 2 2 2" xfId="9431" xr:uid="{00000000-0005-0000-0000-0000D8240000}"/>
    <cellStyle name="Normal 15 10 2 3" xfId="9432" xr:uid="{00000000-0005-0000-0000-0000D9240000}"/>
    <cellStyle name="Normal 15 10 3" xfId="9433" xr:uid="{00000000-0005-0000-0000-0000DA240000}"/>
    <cellStyle name="Normal 15 10 3 2" xfId="9434" xr:uid="{00000000-0005-0000-0000-0000DB240000}"/>
    <cellStyle name="Normal 15 10 3 2 2" xfId="9435" xr:uid="{00000000-0005-0000-0000-0000DC240000}"/>
    <cellStyle name="Normal 15 10 3 3" xfId="9436" xr:uid="{00000000-0005-0000-0000-0000DD240000}"/>
    <cellStyle name="Normal 15 10 4" xfId="9437" xr:uid="{00000000-0005-0000-0000-0000DE240000}"/>
    <cellStyle name="Normal 15 10 4 2" xfId="9438" xr:uid="{00000000-0005-0000-0000-0000DF240000}"/>
    <cellStyle name="Normal 15 10 4 2 2" xfId="9439" xr:uid="{00000000-0005-0000-0000-0000E0240000}"/>
    <cellStyle name="Normal 15 10 4 3" xfId="9440" xr:uid="{00000000-0005-0000-0000-0000E1240000}"/>
    <cellStyle name="Normal 15 10 5" xfId="9441" xr:uid="{00000000-0005-0000-0000-0000E2240000}"/>
    <cellStyle name="Normal 15 10 5 2" xfId="9442" xr:uid="{00000000-0005-0000-0000-0000E3240000}"/>
    <cellStyle name="Normal 15 10 6" xfId="9443" xr:uid="{00000000-0005-0000-0000-0000E4240000}"/>
    <cellStyle name="Normal 15 10 6 2" xfId="9444" xr:uid="{00000000-0005-0000-0000-0000E5240000}"/>
    <cellStyle name="Normal 15 10 7" xfId="9445" xr:uid="{00000000-0005-0000-0000-0000E6240000}"/>
    <cellStyle name="Normal 15 11" xfId="9446" xr:uid="{00000000-0005-0000-0000-0000E7240000}"/>
    <cellStyle name="Normal 15 11 2" xfId="9447" xr:uid="{00000000-0005-0000-0000-0000E8240000}"/>
    <cellStyle name="Normal 15 11 2 2" xfId="9448" xr:uid="{00000000-0005-0000-0000-0000E9240000}"/>
    <cellStyle name="Normal 15 11 3" xfId="9449" xr:uid="{00000000-0005-0000-0000-0000EA240000}"/>
    <cellStyle name="Normal 15 12" xfId="9450" xr:uid="{00000000-0005-0000-0000-0000EB240000}"/>
    <cellStyle name="Normal 15 12 2" xfId="9451" xr:uid="{00000000-0005-0000-0000-0000EC240000}"/>
    <cellStyle name="Normal 15 12 2 2" xfId="9452" xr:uid="{00000000-0005-0000-0000-0000ED240000}"/>
    <cellStyle name="Normal 15 12 3" xfId="9453" xr:uid="{00000000-0005-0000-0000-0000EE240000}"/>
    <cellStyle name="Normal 15 13" xfId="9454" xr:uid="{00000000-0005-0000-0000-0000EF240000}"/>
    <cellStyle name="Normal 15 13 2" xfId="9455" xr:uid="{00000000-0005-0000-0000-0000F0240000}"/>
    <cellStyle name="Normal 15 13 2 2" xfId="9456" xr:uid="{00000000-0005-0000-0000-0000F1240000}"/>
    <cellStyle name="Normal 15 13 3" xfId="9457" xr:uid="{00000000-0005-0000-0000-0000F2240000}"/>
    <cellStyle name="Normal 15 14" xfId="9458" xr:uid="{00000000-0005-0000-0000-0000F3240000}"/>
    <cellStyle name="Normal 15 14 2" xfId="9459" xr:uid="{00000000-0005-0000-0000-0000F4240000}"/>
    <cellStyle name="Normal 15 15" xfId="9460" xr:uid="{00000000-0005-0000-0000-0000F5240000}"/>
    <cellStyle name="Normal 15 15 2" xfId="9461" xr:uid="{00000000-0005-0000-0000-0000F6240000}"/>
    <cellStyle name="Normal 15 16" xfId="9462" xr:uid="{00000000-0005-0000-0000-0000F7240000}"/>
    <cellStyle name="Normal 15 2" xfId="9463" xr:uid="{00000000-0005-0000-0000-0000F8240000}"/>
    <cellStyle name="Normal 15 2 10" xfId="9464" xr:uid="{00000000-0005-0000-0000-0000F9240000}"/>
    <cellStyle name="Normal 15 2 10 2" xfId="9465" xr:uid="{00000000-0005-0000-0000-0000FA240000}"/>
    <cellStyle name="Normal 15 2 10 2 2" xfId="9466" xr:uid="{00000000-0005-0000-0000-0000FB240000}"/>
    <cellStyle name="Normal 15 2 10 3" xfId="9467" xr:uid="{00000000-0005-0000-0000-0000FC240000}"/>
    <cellStyle name="Normal 15 2 11" xfId="9468" xr:uid="{00000000-0005-0000-0000-0000FD240000}"/>
    <cellStyle name="Normal 15 2 11 2" xfId="9469" xr:uid="{00000000-0005-0000-0000-0000FE240000}"/>
    <cellStyle name="Normal 15 2 11 2 2" xfId="9470" xr:uid="{00000000-0005-0000-0000-0000FF240000}"/>
    <cellStyle name="Normal 15 2 11 3" xfId="9471" xr:uid="{00000000-0005-0000-0000-000000250000}"/>
    <cellStyle name="Normal 15 2 12" xfId="9472" xr:uid="{00000000-0005-0000-0000-000001250000}"/>
    <cellStyle name="Normal 15 2 12 2" xfId="9473" xr:uid="{00000000-0005-0000-0000-000002250000}"/>
    <cellStyle name="Normal 15 2 13" xfId="9474" xr:uid="{00000000-0005-0000-0000-000003250000}"/>
    <cellStyle name="Normal 15 2 13 2" xfId="9475" xr:uid="{00000000-0005-0000-0000-000004250000}"/>
    <cellStyle name="Normal 15 2 14" xfId="9476" xr:uid="{00000000-0005-0000-0000-000005250000}"/>
    <cellStyle name="Normal 15 2 2" xfId="9477" xr:uid="{00000000-0005-0000-0000-000006250000}"/>
    <cellStyle name="Normal 15 2 2 10" xfId="9478" xr:uid="{00000000-0005-0000-0000-000007250000}"/>
    <cellStyle name="Normal 15 2 2 10 2" xfId="9479" xr:uid="{00000000-0005-0000-0000-000008250000}"/>
    <cellStyle name="Normal 15 2 2 11" xfId="9480" xr:uid="{00000000-0005-0000-0000-000009250000}"/>
    <cellStyle name="Normal 15 2 2 11 2" xfId="9481" xr:uid="{00000000-0005-0000-0000-00000A250000}"/>
    <cellStyle name="Normal 15 2 2 12" xfId="9482" xr:uid="{00000000-0005-0000-0000-00000B250000}"/>
    <cellStyle name="Normal 15 2 2 2" xfId="9483" xr:uid="{00000000-0005-0000-0000-00000C250000}"/>
    <cellStyle name="Normal 15 2 2 2 10" xfId="9484" xr:uid="{00000000-0005-0000-0000-00000D250000}"/>
    <cellStyle name="Normal 15 2 2 2 2" xfId="9485" xr:uid="{00000000-0005-0000-0000-00000E250000}"/>
    <cellStyle name="Normal 15 2 2 2 2 2" xfId="9486" xr:uid="{00000000-0005-0000-0000-00000F250000}"/>
    <cellStyle name="Normal 15 2 2 2 2 2 2" xfId="9487" xr:uid="{00000000-0005-0000-0000-000010250000}"/>
    <cellStyle name="Normal 15 2 2 2 2 2 2 2" xfId="9488" xr:uid="{00000000-0005-0000-0000-000011250000}"/>
    <cellStyle name="Normal 15 2 2 2 2 2 2 2 2" xfId="9489" xr:uid="{00000000-0005-0000-0000-000012250000}"/>
    <cellStyle name="Normal 15 2 2 2 2 2 2 3" xfId="9490" xr:uid="{00000000-0005-0000-0000-000013250000}"/>
    <cellStyle name="Normal 15 2 2 2 2 2 3" xfId="9491" xr:uid="{00000000-0005-0000-0000-000014250000}"/>
    <cellStyle name="Normal 15 2 2 2 2 2 3 2" xfId="9492" xr:uid="{00000000-0005-0000-0000-000015250000}"/>
    <cellStyle name="Normal 15 2 2 2 2 2 3 2 2" xfId="9493" xr:uid="{00000000-0005-0000-0000-000016250000}"/>
    <cellStyle name="Normal 15 2 2 2 2 2 3 3" xfId="9494" xr:uid="{00000000-0005-0000-0000-000017250000}"/>
    <cellStyle name="Normal 15 2 2 2 2 2 4" xfId="9495" xr:uid="{00000000-0005-0000-0000-000018250000}"/>
    <cellStyle name="Normal 15 2 2 2 2 2 4 2" xfId="9496" xr:uid="{00000000-0005-0000-0000-000019250000}"/>
    <cellStyle name="Normal 15 2 2 2 2 2 4 2 2" xfId="9497" xr:uid="{00000000-0005-0000-0000-00001A250000}"/>
    <cellStyle name="Normal 15 2 2 2 2 2 4 3" xfId="9498" xr:uid="{00000000-0005-0000-0000-00001B250000}"/>
    <cellStyle name="Normal 15 2 2 2 2 2 5" xfId="9499" xr:uid="{00000000-0005-0000-0000-00001C250000}"/>
    <cellStyle name="Normal 15 2 2 2 2 2 5 2" xfId="9500" xr:uid="{00000000-0005-0000-0000-00001D250000}"/>
    <cellStyle name="Normal 15 2 2 2 2 2 6" xfId="9501" xr:uid="{00000000-0005-0000-0000-00001E250000}"/>
    <cellStyle name="Normal 15 2 2 2 2 2 6 2" xfId="9502" xr:uid="{00000000-0005-0000-0000-00001F250000}"/>
    <cellStyle name="Normal 15 2 2 2 2 2 7" xfId="9503" xr:uid="{00000000-0005-0000-0000-000020250000}"/>
    <cellStyle name="Normal 15 2 2 2 2 3" xfId="9504" xr:uid="{00000000-0005-0000-0000-000021250000}"/>
    <cellStyle name="Normal 15 2 2 2 2 3 2" xfId="9505" xr:uid="{00000000-0005-0000-0000-000022250000}"/>
    <cellStyle name="Normal 15 2 2 2 2 3 2 2" xfId="9506" xr:uid="{00000000-0005-0000-0000-000023250000}"/>
    <cellStyle name="Normal 15 2 2 2 2 3 2 2 2" xfId="9507" xr:uid="{00000000-0005-0000-0000-000024250000}"/>
    <cellStyle name="Normal 15 2 2 2 2 3 2 3" xfId="9508" xr:uid="{00000000-0005-0000-0000-000025250000}"/>
    <cellStyle name="Normal 15 2 2 2 2 3 3" xfId="9509" xr:uid="{00000000-0005-0000-0000-000026250000}"/>
    <cellStyle name="Normal 15 2 2 2 2 3 3 2" xfId="9510" xr:uid="{00000000-0005-0000-0000-000027250000}"/>
    <cellStyle name="Normal 15 2 2 2 2 3 3 2 2" xfId="9511" xr:uid="{00000000-0005-0000-0000-000028250000}"/>
    <cellStyle name="Normal 15 2 2 2 2 3 3 3" xfId="9512" xr:uid="{00000000-0005-0000-0000-000029250000}"/>
    <cellStyle name="Normal 15 2 2 2 2 3 4" xfId="9513" xr:uid="{00000000-0005-0000-0000-00002A250000}"/>
    <cellStyle name="Normal 15 2 2 2 2 3 4 2" xfId="9514" xr:uid="{00000000-0005-0000-0000-00002B250000}"/>
    <cellStyle name="Normal 15 2 2 2 2 3 4 2 2" xfId="9515" xr:uid="{00000000-0005-0000-0000-00002C250000}"/>
    <cellStyle name="Normal 15 2 2 2 2 3 4 3" xfId="9516" xr:uid="{00000000-0005-0000-0000-00002D250000}"/>
    <cellStyle name="Normal 15 2 2 2 2 3 5" xfId="9517" xr:uid="{00000000-0005-0000-0000-00002E250000}"/>
    <cellStyle name="Normal 15 2 2 2 2 3 5 2" xfId="9518" xr:uid="{00000000-0005-0000-0000-00002F250000}"/>
    <cellStyle name="Normal 15 2 2 2 2 3 6" xfId="9519" xr:uid="{00000000-0005-0000-0000-000030250000}"/>
    <cellStyle name="Normal 15 2 2 2 2 3 6 2" xfId="9520" xr:uid="{00000000-0005-0000-0000-000031250000}"/>
    <cellStyle name="Normal 15 2 2 2 2 3 7" xfId="9521" xr:uid="{00000000-0005-0000-0000-000032250000}"/>
    <cellStyle name="Normal 15 2 2 2 2 4" xfId="9522" xr:uid="{00000000-0005-0000-0000-000033250000}"/>
    <cellStyle name="Normal 15 2 2 2 2 4 2" xfId="9523" xr:uid="{00000000-0005-0000-0000-000034250000}"/>
    <cellStyle name="Normal 15 2 2 2 2 4 2 2" xfId="9524" xr:uid="{00000000-0005-0000-0000-000035250000}"/>
    <cellStyle name="Normal 15 2 2 2 2 4 3" xfId="9525" xr:uid="{00000000-0005-0000-0000-000036250000}"/>
    <cellStyle name="Normal 15 2 2 2 2 5" xfId="9526" xr:uid="{00000000-0005-0000-0000-000037250000}"/>
    <cellStyle name="Normal 15 2 2 2 2 5 2" xfId="9527" xr:uid="{00000000-0005-0000-0000-000038250000}"/>
    <cellStyle name="Normal 15 2 2 2 2 5 2 2" xfId="9528" xr:uid="{00000000-0005-0000-0000-000039250000}"/>
    <cellStyle name="Normal 15 2 2 2 2 5 3" xfId="9529" xr:uid="{00000000-0005-0000-0000-00003A250000}"/>
    <cellStyle name="Normal 15 2 2 2 2 6" xfId="9530" xr:uid="{00000000-0005-0000-0000-00003B250000}"/>
    <cellStyle name="Normal 15 2 2 2 2 6 2" xfId="9531" xr:uid="{00000000-0005-0000-0000-00003C250000}"/>
    <cellStyle name="Normal 15 2 2 2 2 6 2 2" xfId="9532" xr:uid="{00000000-0005-0000-0000-00003D250000}"/>
    <cellStyle name="Normal 15 2 2 2 2 6 3" xfId="9533" xr:uid="{00000000-0005-0000-0000-00003E250000}"/>
    <cellStyle name="Normal 15 2 2 2 2 7" xfId="9534" xr:uid="{00000000-0005-0000-0000-00003F250000}"/>
    <cellStyle name="Normal 15 2 2 2 2 7 2" xfId="9535" xr:uid="{00000000-0005-0000-0000-000040250000}"/>
    <cellStyle name="Normal 15 2 2 2 2 8" xfId="9536" xr:uid="{00000000-0005-0000-0000-000041250000}"/>
    <cellStyle name="Normal 15 2 2 2 2 8 2" xfId="9537" xr:uid="{00000000-0005-0000-0000-000042250000}"/>
    <cellStyle name="Normal 15 2 2 2 2 9" xfId="9538" xr:uid="{00000000-0005-0000-0000-000043250000}"/>
    <cellStyle name="Normal 15 2 2 2 3" xfId="9539" xr:uid="{00000000-0005-0000-0000-000044250000}"/>
    <cellStyle name="Normal 15 2 2 2 3 2" xfId="9540" xr:uid="{00000000-0005-0000-0000-000045250000}"/>
    <cellStyle name="Normal 15 2 2 2 3 2 2" xfId="9541" xr:uid="{00000000-0005-0000-0000-000046250000}"/>
    <cellStyle name="Normal 15 2 2 2 3 2 2 2" xfId="9542" xr:uid="{00000000-0005-0000-0000-000047250000}"/>
    <cellStyle name="Normal 15 2 2 2 3 2 3" xfId="9543" xr:uid="{00000000-0005-0000-0000-000048250000}"/>
    <cellStyle name="Normal 15 2 2 2 3 3" xfId="9544" xr:uid="{00000000-0005-0000-0000-000049250000}"/>
    <cellStyle name="Normal 15 2 2 2 3 3 2" xfId="9545" xr:uid="{00000000-0005-0000-0000-00004A250000}"/>
    <cellStyle name="Normal 15 2 2 2 3 3 2 2" xfId="9546" xr:uid="{00000000-0005-0000-0000-00004B250000}"/>
    <cellStyle name="Normal 15 2 2 2 3 3 3" xfId="9547" xr:uid="{00000000-0005-0000-0000-00004C250000}"/>
    <cellStyle name="Normal 15 2 2 2 3 4" xfId="9548" xr:uid="{00000000-0005-0000-0000-00004D250000}"/>
    <cellStyle name="Normal 15 2 2 2 3 4 2" xfId="9549" xr:uid="{00000000-0005-0000-0000-00004E250000}"/>
    <cellStyle name="Normal 15 2 2 2 3 4 2 2" xfId="9550" xr:uid="{00000000-0005-0000-0000-00004F250000}"/>
    <cellStyle name="Normal 15 2 2 2 3 4 3" xfId="9551" xr:uid="{00000000-0005-0000-0000-000050250000}"/>
    <cellStyle name="Normal 15 2 2 2 3 5" xfId="9552" xr:uid="{00000000-0005-0000-0000-000051250000}"/>
    <cellStyle name="Normal 15 2 2 2 3 5 2" xfId="9553" xr:uid="{00000000-0005-0000-0000-000052250000}"/>
    <cellStyle name="Normal 15 2 2 2 3 6" xfId="9554" xr:uid="{00000000-0005-0000-0000-000053250000}"/>
    <cellStyle name="Normal 15 2 2 2 3 6 2" xfId="9555" xr:uid="{00000000-0005-0000-0000-000054250000}"/>
    <cellStyle name="Normal 15 2 2 2 3 7" xfId="9556" xr:uid="{00000000-0005-0000-0000-000055250000}"/>
    <cellStyle name="Normal 15 2 2 2 4" xfId="9557" xr:uid="{00000000-0005-0000-0000-000056250000}"/>
    <cellStyle name="Normal 15 2 2 2 4 2" xfId="9558" xr:uid="{00000000-0005-0000-0000-000057250000}"/>
    <cellStyle name="Normal 15 2 2 2 4 2 2" xfId="9559" xr:uid="{00000000-0005-0000-0000-000058250000}"/>
    <cellStyle name="Normal 15 2 2 2 4 2 2 2" xfId="9560" xr:uid="{00000000-0005-0000-0000-000059250000}"/>
    <cellStyle name="Normal 15 2 2 2 4 2 3" xfId="9561" xr:uid="{00000000-0005-0000-0000-00005A250000}"/>
    <cellStyle name="Normal 15 2 2 2 4 3" xfId="9562" xr:uid="{00000000-0005-0000-0000-00005B250000}"/>
    <cellStyle name="Normal 15 2 2 2 4 3 2" xfId="9563" xr:uid="{00000000-0005-0000-0000-00005C250000}"/>
    <cellStyle name="Normal 15 2 2 2 4 3 2 2" xfId="9564" xr:uid="{00000000-0005-0000-0000-00005D250000}"/>
    <cellStyle name="Normal 15 2 2 2 4 3 3" xfId="9565" xr:uid="{00000000-0005-0000-0000-00005E250000}"/>
    <cellStyle name="Normal 15 2 2 2 4 4" xfId="9566" xr:uid="{00000000-0005-0000-0000-00005F250000}"/>
    <cellStyle name="Normal 15 2 2 2 4 4 2" xfId="9567" xr:uid="{00000000-0005-0000-0000-000060250000}"/>
    <cellStyle name="Normal 15 2 2 2 4 4 2 2" xfId="9568" xr:uid="{00000000-0005-0000-0000-000061250000}"/>
    <cellStyle name="Normal 15 2 2 2 4 4 3" xfId="9569" xr:uid="{00000000-0005-0000-0000-000062250000}"/>
    <cellStyle name="Normal 15 2 2 2 4 5" xfId="9570" xr:uid="{00000000-0005-0000-0000-000063250000}"/>
    <cellStyle name="Normal 15 2 2 2 4 5 2" xfId="9571" xr:uid="{00000000-0005-0000-0000-000064250000}"/>
    <cellStyle name="Normal 15 2 2 2 4 6" xfId="9572" xr:uid="{00000000-0005-0000-0000-000065250000}"/>
    <cellStyle name="Normal 15 2 2 2 4 6 2" xfId="9573" xr:uid="{00000000-0005-0000-0000-000066250000}"/>
    <cellStyle name="Normal 15 2 2 2 4 7" xfId="9574" xr:uid="{00000000-0005-0000-0000-000067250000}"/>
    <cellStyle name="Normal 15 2 2 2 5" xfId="9575" xr:uid="{00000000-0005-0000-0000-000068250000}"/>
    <cellStyle name="Normal 15 2 2 2 5 2" xfId="9576" xr:uid="{00000000-0005-0000-0000-000069250000}"/>
    <cellStyle name="Normal 15 2 2 2 5 2 2" xfId="9577" xr:uid="{00000000-0005-0000-0000-00006A250000}"/>
    <cellStyle name="Normal 15 2 2 2 5 3" xfId="9578" xr:uid="{00000000-0005-0000-0000-00006B250000}"/>
    <cellStyle name="Normal 15 2 2 2 6" xfId="9579" xr:uid="{00000000-0005-0000-0000-00006C250000}"/>
    <cellStyle name="Normal 15 2 2 2 6 2" xfId="9580" xr:uid="{00000000-0005-0000-0000-00006D250000}"/>
    <cellStyle name="Normal 15 2 2 2 6 2 2" xfId="9581" xr:uid="{00000000-0005-0000-0000-00006E250000}"/>
    <cellStyle name="Normal 15 2 2 2 6 3" xfId="9582" xr:uid="{00000000-0005-0000-0000-00006F250000}"/>
    <cellStyle name="Normal 15 2 2 2 7" xfId="9583" xr:uid="{00000000-0005-0000-0000-000070250000}"/>
    <cellStyle name="Normal 15 2 2 2 7 2" xfId="9584" xr:uid="{00000000-0005-0000-0000-000071250000}"/>
    <cellStyle name="Normal 15 2 2 2 7 2 2" xfId="9585" xr:uid="{00000000-0005-0000-0000-000072250000}"/>
    <cellStyle name="Normal 15 2 2 2 7 3" xfId="9586" xr:uid="{00000000-0005-0000-0000-000073250000}"/>
    <cellStyle name="Normal 15 2 2 2 8" xfId="9587" xr:uid="{00000000-0005-0000-0000-000074250000}"/>
    <cellStyle name="Normal 15 2 2 2 8 2" xfId="9588" xr:uid="{00000000-0005-0000-0000-000075250000}"/>
    <cellStyle name="Normal 15 2 2 2 9" xfId="9589" xr:uid="{00000000-0005-0000-0000-000076250000}"/>
    <cellStyle name="Normal 15 2 2 2 9 2" xfId="9590" xr:uid="{00000000-0005-0000-0000-000077250000}"/>
    <cellStyle name="Normal 15 2 2 3" xfId="9591" xr:uid="{00000000-0005-0000-0000-000078250000}"/>
    <cellStyle name="Normal 15 2 2 3 10" xfId="9592" xr:uid="{00000000-0005-0000-0000-000079250000}"/>
    <cellStyle name="Normal 15 2 2 3 10 2" xfId="9593" xr:uid="{00000000-0005-0000-0000-00007A250000}"/>
    <cellStyle name="Normal 15 2 2 3 11" xfId="9594" xr:uid="{00000000-0005-0000-0000-00007B250000}"/>
    <cellStyle name="Normal 15 2 2 3 2" xfId="9595" xr:uid="{00000000-0005-0000-0000-00007C250000}"/>
    <cellStyle name="Normal 15 2 2 3 2 2" xfId="9596" xr:uid="{00000000-0005-0000-0000-00007D250000}"/>
    <cellStyle name="Normal 15 2 2 3 2 2 2" xfId="9597" xr:uid="{00000000-0005-0000-0000-00007E250000}"/>
    <cellStyle name="Normal 15 2 2 3 2 2 2 2" xfId="9598" xr:uid="{00000000-0005-0000-0000-00007F250000}"/>
    <cellStyle name="Normal 15 2 2 3 2 2 2 2 2" xfId="9599" xr:uid="{00000000-0005-0000-0000-000080250000}"/>
    <cellStyle name="Normal 15 2 2 3 2 2 2 3" xfId="9600" xr:uid="{00000000-0005-0000-0000-000081250000}"/>
    <cellStyle name="Normal 15 2 2 3 2 2 3" xfId="9601" xr:uid="{00000000-0005-0000-0000-000082250000}"/>
    <cellStyle name="Normal 15 2 2 3 2 2 3 2" xfId="9602" xr:uid="{00000000-0005-0000-0000-000083250000}"/>
    <cellStyle name="Normal 15 2 2 3 2 2 3 2 2" xfId="9603" xr:uid="{00000000-0005-0000-0000-000084250000}"/>
    <cellStyle name="Normal 15 2 2 3 2 2 3 3" xfId="9604" xr:uid="{00000000-0005-0000-0000-000085250000}"/>
    <cellStyle name="Normal 15 2 2 3 2 2 4" xfId="9605" xr:uid="{00000000-0005-0000-0000-000086250000}"/>
    <cellStyle name="Normal 15 2 2 3 2 2 4 2" xfId="9606" xr:uid="{00000000-0005-0000-0000-000087250000}"/>
    <cellStyle name="Normal 15 2 2 3 2 2 4 2 2" xfId="9607" xr:uid="{00000000-0005-0000-0000-000088250000}"/>
    <cellStyle name="Normal 15 2 2 3 2 2 4 3" xfId="9608" xr:uid="{00000000-0005-0000-0000-000089250000}"/>
    <cellStyle name="Normal 15 2 2 3 2 2 5" xfId="9609" xr:uid="{00000000-0005-0000-0000-00008A250000}"/>
    <cellStyle name="Normal 15 2 2 3 2 2 5 2" xfId="9610" xr:uid="{00000000-0005-0000-0000-00008B250000}"/>
    <cellStyle name="Normal 15 2 2 3 2 2 6" xfId="9611" xr:uid="{00000000-0005-0000-0000-00008C250000}"/>
    <cellStyle name="Normal 15 2 2 3 2 2 6 2" xfId="9612" xr:uid="{00000000-0005-0000-0000-00008D250000}"/>
    <cellStyle name="Normal 15 2 2 3 2 2 7" xfId="9613" xr:uid="{00000000-0005-0000-0000-00008E250000}"/>
    <cellStyle name="Normal 15 2 2 3 2 3" xfId="9614" xr:uid="{00000000-0005-0000-0000-00008F250000}"/>
    <cellStyle name="Normal 15 2 2 3 2 3 2" xfId="9615" xr:uid="{00000000-0005-0000-0000-000090250000}"/>
    <cellStyle name="Normal 15 2 2 3 2 3 2 2" xfId="9616" xr:uid="{00000000-0005-0000-0000-000091250000}"/>
    <cellStyle name="Normal 15 2 2 3 2 3 2 2 2" xfId="9617" xr:uid="{00000000-0005-0000-0000-000092250000}"/>
    <cellStyle name="Normal 15 2 2 3 2 3 2 3" xfId="9618" xr:uid="{00000000-0005-0000-0000-000093250000}"/>
    <cellStyle name="Normal 15 2 2 3 2 3 3" xfId="9619" xr:uid="{00000000-0005-0000-0000-000094250000}"/>
    <cellStyle name="Normal 15 2 2 3 2 3 3 2" xfId="9620" xr:uid="{00000000-0005-0000-0000-000095250000}"/>
    <cellStyle name="Normal 15 2 2 3 2 3 3 2 2" xfId="9621" xr:uid="{00000000-0005-0000-0000-000096250000}"/>
    <cellStyle name="Normal 15 2 2 3 2 3 3 3" xfId="9622" xr:uid="{00000000-0005-0000-0000-000097250000}"/>
    <cellStyle name="Normal 15 2 2 3 2 3 4" xfId="9623" xr:uid="{00000000-0005-0000-0000-000098250000}"/>
    <cellStyle name="Normal 15 2 2 3 2 3 4 2" xfId="9624" xr:uid="{00000000-0005-0000-0000-000099250000}"/>
    <cellStyle name="Normal 15 2 2 3 2 3 4 2 2" xfId="9625" xr:uid="{00000000-0005-0000-0000-00009A250000}"/>
    <cellStyle name="Normal 15 2 2 3 2 3 4 3" xfId="9626" xr:uid="{00000000-0005-0000-0000-00009B250000}"/>
    <cellStyle name="Normal 15 2 2 3 2 3 5" xfId="9627" xr:uid="{00000000-0005-0000-0000-00009C250000}"/>
    <cellStyle name="Normal 15 2 2 3 2 3 5 2" xfId="9628" xr:uid="{00000000-0005-0000-0000-00009D250000}"/>
    <cellStyle name="Normal 15 2 2 3 2 3 6" xfId="9629" xr:uid="{00000000-0005-0000-0000-00009E250000}"/>
    <cellStyle name="Normal 15 2 2 3 2 3 6 2" xfId="9630" xr:uid="{00000000-0005-0000-0000-00009F250000}"/>
    <cellStyle name="Normal 15 2 2 3 2 3 7" xfId="9631" xr:uid="{00000000-0005-0000-0000-0000A0250000}"/>
    <cellStyle name="Normal 15 2 2 3 2 4" xfId="9632" xr:uid="{00000000-0005-0000-0000-0000A1250000}"/>
    <cellStyle name="Normal 15 2 2 3 2 4 2" xfId="9633" xr:uid="{00000000-0005-0000-0000-0000A2250000}"/>
    <cellStyle name="Normal 15 2 2 3 2 4 2 2" xfId="9634" xr:uid="{00000000-0005-0000-0000-0000A3250000}"/>
    <cellStyle name="Normal 15 2 2 3 2 4 3" xfId="9635" xr:uid="{00000000-0005-0000-0000-0000A4250000}"/>
    <cellStyle name="Normal 15 2 2 3 2 5" xfId="9636" xr:uid="{00000000-0005-0000-0000-0000A5250000}"/>
    <cellStyle name="Normal 15 2 2 3 2 5 2" xfId="9637" xr:uid="{00000000-0005-0000-0000-0000A6250000}"/>
    <cellStyle name="Normal 15 2 2 3 2 5 2 2" xfId="9638" xr:uid="{00000000-0005-0000-0000-0000A7250000}"/>
    <cellStyle name="Normal 15 2 2 3 2 5 3" xfId="9639" xr:uid="{00000000-0005-0000-0000-0000A8250000}"/>
    <cellStyle name="Normal 15 2 2 3 2 6" xfId="9640" xr:uid="{00000000-0005-0000-0000-0000A9250000}"/>
    <cellStyle name="Normal 15 2 2 3 2 6 2" xfId="9641" xr:uid="{00000000-0005-0000-0000-0000AA250000}"/>
    <cellStyle name="Normal 15 2 2 3 2 6 2 2" xfId="9642" xr:uid="{00000000-0005-0000-0000-0000AB250000}"/>
    <cellStyle name="Normal 15 2 2 3 2 6 3" xfId="9643" xr:uid="{00000000-0005-0000-0000-0000AC250000}"/>
    <cellStyle name="Normal 15 2 2 3 2 7" xfId="9644" xr:uid="{00000000-0005-0000-0000-0000AD250000}"/>
    <cellStyle name="Normal 15 2 2 3 2 7 2" xfId="9645" xr:uid="{00000000-0005-0000-0000-0000AE250000}"/>
    <cellStyle name="Normal 15 2 2 3 2 8" xfId="9646" xr:uid="{00000000-0005-0000-0000-0000AF250000}"/>
    <cellStyle name="Normal 15 2 2 3 2 8 2" xfId="9647" xr:uid="{00000000-0005-0000-0000-0000B0250000}"/>
    <cellStyle name="Normal 15 2 2 3 2 9" xfId="9648" xr:uid="{00000000-0005-0000-0000-0000B1250000}"/>
    <cellStyle name="Normal 15 2 2 3 3" xfId="9649" xr:uid="{00000000-0005-0000-0000-0000B2250000}"/>
    <cellStyle name="Normal 15 2 2 3 3 2" xfId="9650" xr:uid="{00000000-0005-0000-0000-0000B3250000}"/>
    <cellStyle name="Normal 15 2 2 3 3 2 2" xfId="9651" xr:uid="{00000000-0005-0000-0000-0000B4250000}"/>
    <cellStyle name="Normal 15 2 2 3 3 2 2 2" xfId="9652" xr:uid="{00000000-0005-0000-0000-0000B5250000}"/>
    <cellStyle name="Normal 15 2 2 3 3 2 2 2 2" xfId="9653" xr:uid="{00000000-0005-0000-0000-0000B6250000}"/>
    <cellStyle name="Normal 15 2 2 3 3 2 2 3" xfId="9654" xr:uid="{00000000-0005-0000-0000-0000B7250000}"/>
    <cellStyle name="Normal 15 2 2 3 3 2 3" xfId="9655" xr:uid="{00000000-0005-0000-0000-0000B8250000}"/>
    <cellStyle name="Normal 15 2 2 3 3 2 3 2" xfId="9656" xr:uid="{00000000-0005-0000-0000-0000B9250000}"/>
    <cellStyle name="Normal 15 2 2 3 3 2 3 2 2" xfId="9657" xr:uid="{00000000-0005-0000-0000-0000BA250000}"/>
    <cellStyle name="Normal 15 2 2 3 3 2 3 3" xfId="9658" xr:uid="{00000000-0005-0000-0000-0000BB250000}"/>
    <cellStyle name="Normal 15 2 2 3 3 2 4" xfId="9659" xr:uid="{00000000-0005-0000-0000-0000BC250000}"/>
    <cellStyle name="Normal 15 2 2 3 3 2 4 2" xfId="9660" xr:uid="{00000000-0005-0000-0000-0000BD250000}"/>
    <cellStyle name="Normal 15 2 2 3 3 2 4 2 2" xfId="9661" xr:uid="{00000000-0005-0000-0000-0000BE250000}"/>
    <cellStyle name="Normal 15 2 2 3 3 2 4 3" xfId="9662" xr:uid="{00000000-0005-0000-0000-0000BF250000}"/>
    <cellStyle name="Normal 15 2 2 3 3 2 5" xfId="9663" xr:uid="{00000000-0005-0000-0000-0000C0250000}"/>
    <cellStyle name="Normal 15 2 2 3 3 2 5 2" xfId="9664" xr:uid="{00000000-0005-0000-0000-0000C1250000}"/>
    <cellStyle name="Normal 15 2 2 3 3 2 6" xfId="9665" xr:uid="{00000000-0005-0000-0000-0000C2250000}"/>
    <cellStyle name="Normal 15 2 2 3 3 2 6 2" xfId="9666" xr:uid="{00000000-0005-0000-0000-0000C3250000}"/>
    <cellStyle name="Normal 15 2 2 3 3 2 7" xfId="9667" xr:uid="{00000000-0005-0000-0000-0000C4250000}"/>
    <cellStyle name="Normal 15 2 2 3 3 3" xfId="9668" xr:uid="{00000000-0005-0000-0000-0000C5250000}"/>
    <cellStyle name="Normal 15 2 2 3 3 3 2" xfId="9669" xr:uid="{00000000-0005-0000-0000-0000C6250000}"/>
    <cellStyle name="Normal 15 2 2 3 3 3 2 2" xfId="9670" xr:uid="{00000000-0005-0000-0000-0000C7250000}"/>
    <cellStyle name="Normal 15 2 2 3 3 3 3" xfId="9671" xr:uid="{00000000-0005-0000-0000-0000C8250000}"/>
    <cellStyle name="Normal 15 2 2 3 3 4" xfId="9672" xr:uid="{00000000-0005-0000-0000-0000C9250000}"/>
    <cellStyle name="Normal 15 2 2 3 3 4 2" xfId="9673" xr:uid="{00000000-0005-0000-0000-0000CA250000}"/>
    <cellStyle name="Normal 15 2 2 3 3 4 2 2" xfId="9674" xr:uid="{00000000-0005-0000-0000-0000CB250000}"/>
    <cellStyle name="Normal 15 2 2 3 3 4 3" xfId="9675" xr:uid="{00000000-0005-0000-0000-0000CC250000}"/>
    <cellStyle name="Normal 15 2 2 3 3 5" xfId="9676" xr:uid="{00000000-0005-0000-0000-0000CD250000}"/>
    <cellStyle name="Normal 15 2 2 3 3 5 2" xfId="9677" xr:uid="{00000000-0005-0000-0000-0000CE250000}"/>
    <cellStyle name="Normal 15 2 2 3 3 5 2 2" xfId="9678" xr:uid="{00000000-0005-0000-0000-0000CF250000}"/>
    <cellStyle name="Normal 15 2 2 3 3 5 3" xfId="9679" xr:uid="{00000000-0005-0000-0000-0000D0250000}"/>
    <cellStyle name="Normal 15 2 2 3 3 6" xfId="9680" xr:uid="{00000000-0005-0000-0000-0000D1250000}"/>
    <cellStyle name="Normal 15 2 2 3 3 6 2" xfId="9681" xr:uid="{00000000-0005-0000-0000-0000D2250000}"/>
    <cellStyle name="Normal 15 2 2 3 3 7" xfId="9682" xr:uid="{00000000-0005-0000-0000-0000D3250000}"/>
    <cellStyle name="Normal 15 2 2 3 3 7 2" xfId="9683" xr:uid="{00000000-0005-0000-0000-0000D4250000}"/>
    <cellStyle name="Normal 15 2 2 3 3 8" xfId="9684" xr:uid="{00000000-0005-0000-0000-0000D5250000}"/>
    <cellStyle name="Normal 15 2 2 3 4" xfId="9685" xr:uid="{00000000-0005-0000-0000-0000D6250000}"/>
    <cellStyle name="Normal 15 2 2 3 4 2" xfId="9686" xr:uid="{00000000-0005-0000-0000-0000D7250000}"/>
    <cellStyle name="Normal 15 2 2 3 4 2 2" xfId="9687" xr:uid="{00000000-0005-0000-0000-0000D8250000}"/>
    <cellStyle name="Normal 15 2 2 3 4 2 2 2" xfId="9688" xr:uid="{00000000-0005-0000-0000-0000D9250000}"/>
    <cellStyle name="Normal 15 2 2 3 4 2 3" xfId="9689" xr:uid="{00000000-0005-0000-0000-0000DA250000}"/>
    <cellStyle name="Normal 15 2 2 3 4 3" xfId="9690" xr:uid="{00000000-0005-0000-0000-0000DB250000}"/>
    <cellStyle name="Normal 15 2 2 3 4 3 2" xfId="9691" xr:uid="{00000000-0005-0000-0000-0000DC250000}"/>
    <cellStyle name="Normal 15 2 2 3 4 3 2 2" xfId="9692" xr:uid="{00000000-0005-0000-0000-0000DD250000}"/>
    <cellStyle name="Normal 15 2 2 3 4 3 3" xfId="9693" xr:uid="{00000000-0005-0000-0000-0000DE250000}"/>
    <cellStyle name="Normal 15 2 2 3 4 4" xfId="9694" xr:uid="{00000000-0005-0000-0000-0000DF250000}"/>
    <cellStyle name="Normal 15 2 2 3 4 4 2" xfId="9695" xr:uid="{00000000-0005-0000-0000-0000E0250000}"/>
    <cellStyle name="Normal 15 2 2 3 4 4 2 2" xfId="9696" xr:uid="{00000000-0005-0000-0000-0000E1250000}"/>
    <cellStyle name="Normal 15 2 2 3 4 4 3" xfId="9697" xr:uid="{00000000-0005-0000-0000-0000E2250000}"/>
    <cellStyle name="Normal 15 2 2 3 4 5" xfId="9698" xr:uid="{00000000-0005-0000-0000-0000E3250000}"/>
    <cellStyle name="Normal 15 2 2 3 4 5 2" xfId="9699" xr:uid="{00000000-0005-0000-0000-0000E4250000}"/>
    <cellStyle name="Normal 15 2 2 3 4 6" xfId="9700" xr:uid="{00000000-0005-0000-0000-0000E5250000}"/>
    <cellStyle name="Normal 15 2 2 3 4 6 2" xfId="9701" xr:uid="{00000000-0005-0000-0000-0000E6250000}"/>
    <cellStyle name="Normal 15 2 2 3 4 7" xfId="9702" xr:uid="{00000000-0005-0000-0000-0000E7250000}"/>
    <cellStyle name="Normal 15 2 2 3 5" xfId="9703" xr:uid="{00000000-0005-0000-0000-0000E8250000}"/>
    <cellStyle name="Normal 15 2 2 3 5 2" xfId="9704" xr:uid="{00000000-0005-0000-0000-0000E9250000}"/>
    <cellStyle name="Normal 15 2 2 3 5 2 2" xfId="9705" xr:uid="{00000000-0005-0000-0000-0000EA250000}"/>
    <cellStyle name="Normal 15 2 2 3 5 2 2 2" xfId="9706" xr:uid="{00000000-0005-0000-0000-0000EB250000}"/>
    <cellStyle name="Normal 15 2 2 3 5 2 3" xfId="9707" xr:uid="{00000000-0005-0000-0000-0000EC250000}"/>
    <cellStyle name="Normal 15 2 2 3 5 3" xfId="9708" xr:uid="{00000000-0005-0000-0000-0000ED250000}"/>
    <cellStyle name="Normal 15 2 2 3 5 3 2" xfId="9709" xr:uid="{00000000-0005-0000-0000-0000EE250000}"/>
    <cellStyle name="Normal 15 2 2 3 5 3 2 2" xfId="9710" xr:uid="{00000000-0005-0000-0000-0000EF250000}"/>
    <cellStyle name="Normal 15 2 2 3 5 3 3" xfId="9711" xr:uid="{00000000-0005-0000-0000-0000F0250000}"/>
    <cellStyle name="Normal 15 2 2 3 5 4" xfId="9712" xr:uid="{00000000-0005-0000-0000-0000F1250000}"/>
    <cellStyle name="Normal 15 2 2 3 5 4 2" xfId="9713" xr:uid="{00000000-0005-0000-0000-0000F2250000}"/>
    <cellStyle name="Normal 15 2 2 3 5 4 2 2" xfId="9714" xr:uid="{00000000-0005-0000-0000-0000F3250000}"/>
    <cellStyle name="Normal 15 2 2 3 5 4 3" xfId="9715" xr:uid="{00000000-0005-0000-0000-0000F4250000}"/>
    <cellStyle name="Normal 15 2 2 3 5 5" xfId="9716" xr:uid="{00000000-0005-0000-0000-0000F5250000}"/>
    <cellStyle name="Normal 15 2 2 3 5 5 2" xfId="9717" xr:uid="{00000000-0005-0000-0000-0000F6250000}"/>
    <cellStyle name="Normal 15 2 2 3 5 6" xfId="9718" xr:uid="{00000000-0005-0000-0000-0000F7250000}"/>
    <cellStyle name="Normal 15 2 2 3 5 6 2" xfId="9719" xr:uid="{00000000-0005-0000-0000-0000F8250000}"/>
    <cellStyle name="Normal 15 2 2 3 5 7" xfId="9720" xr:uid="{00000000-0005-0000-0000-0000F9250000}"/>
    <cellStyle name="Normal 15 2 2 3 6" xfId="9721" xr:uid="{00000000-0005-0000-0000-0000FA250000}"/>
    <cellStyle name="Normal 15 2 2 3 6 2" xfId="9722" xr:uid="{00000000-0005-0000-0000-0000FB250000}"/>
    <cellStyle name="Normal 15 2 2 3 6 2 2" xfId="9723" xr:uid="{00000000-0005-0000-0000-0000FC250000}"/>
    <cellStyle name="Normal 15 2 2 3 6 3" xfId="9724" xr:uid="{00000000-0005-0000-0000-0000FD250000}"/>
    <cellStyle name="Normal 15 2 2 3 7" xfId="9725" xr:uid="{00000000-0005-0000-0000-0000FE250000}"/>
    <cellStyle name="Normal 15 2 2 3 7 2" xfId="9726" xr:uid="{00000000-0005-0000-0000-0000FF250000}"/>
    <cellStyle name="Normal 15 2 2 3 7 2 2" xfId="9727" xr:uid="{00000000-0005-0000-0000-000000260000}"/>
    <cellStyle name="Normal 15 2 2 3 7 3" xfId="9728" xr:uid="{00000000-0005-0000-0000-000001260000}"/>
    <cellStyle name="Normal 15 2 2 3 8" xfId="9729" xr:uid="{00000000-0005-0000-0000-000002260000}"/>
    <cellStyle name="Normal 15 2 2 3 8 2" xfId="9730" xr:uid="{00000000-0005-0000-0000-000003260000}"/>
    <cellStyle name="Normal 15 2 2 3 8 2 2" xfId="9731" xr:uid="{00000000-0005-0000-0000-000004260000}"/>
    <cellStyle name="Normal 15 2 2 3 8 3" xfId="9732" xr:uid="{00000000-0005-0000-0000-000005260000}"/>
    <cellStyle name="Normal 15 2 2 3 9" xfId="9733" xr:uid="{00000000-0005-0000-0000-000006260000}"/>
    <cellStyle name="Normal 15 2 2 3 9 2" xfId="9734" xr:uid="{00000000-0005-0000-0000-000007260000}"/>
    <cellStyle name="Normal 15 2 2 4" xfId="9735" xr:uid="{00000000-0005-0000-0000-000008260000}"/>
    <cellStyle name="Normal 15 2 2 4 2" xfId="9736" xr:uid="{00000000-0005-0000-0000-000009260000}"/>
    <cellStyle name="Normal 15 2 2 4 2 2" xfId="9737" xr:uid="{00000000-0005-0000-0000-00000A260000}"/>
    <cellStyle name="Normal 15 2 2 4 2 2 2" xfId="9738" xr:uid="{00000000-0005-0000-0000-00000B260000}"/>
    <cellStyle name="Normal 15 2 2 4 2 2 2 2" xfId="9739" xr:uid="{00000000-0005-0000-0000-00000C260000}"/>
    <cellStyle name="Normal 15 2 2 4 2 2 3" xfId="9740" xr:uid="{00000000-0005-0000-0000-00000D260000}"/>
    <cellStyle name="Normal 15 2 2 4 2 3" xfId="9741" xr:uid="{00000000-0005-0000-0000-00000E260000}"/>
    <cellStyle name="Normal 15 2 2 4 2 3 2" xfId="9742" xr:uid="{00000000-0005-0000-0000-00000F260000}"/>
    <cellStyle name="Normal 15 2 2 4 2 3 2 2" xfId="9743" xr:uid="{00000000-0005-0000-0000-000010260000}"/>
    <cellStyle name="Normal 15 2 2 4 2 3 3" xfId="9744" xr:uid="{00000000-0005-0000-0000-000011260000}"/>
    <cellStyle name="Normal 15 2 2 4 2 4" xfId="9745" xr:uid="{00000000-0005-0000-0000-000012260000}"/>
    <cellStyle name="Normal 15 2 2 4 2 4 2" xfId="9746" xr:uid="{00000000-0005-0000-0000-000013260000}"/>
    <cellStyle name="Normal 15 2 2 4 2 4 2 2" xfId="9747" xr:uid="{00000000-0005-0000-0000-000014260000}"/>
    <cellStyle name="Normal 15 2 2 4 2 4 3" xfId="9748" xr:uid="{00000000-0005-0000-0000-000015260000}"/>
    <cellStyle name="Normal 15 2 2 4 2 5" xfId="9749" xr:uid="{00000000-0005-0000-0000-000016260000}"/>
    <cellStyle name="Normal 15 2 2 4 2 5 2" xfId="9750" xr:uid="{00000000-0005-0000-0000-000017260000}"/>
    <cellStyle name="Normal 15 2 2 4 2 6" xfId="9751" xr:uid="{00000000-0005-0000-0000-000018260000}"/>
    <cellStyle name="Normal 15 2 2 4 2 6 2" xfId="9752" xr:uid="{00000000-0005-0000-0000-000019260000}"/>
    <cellStyle name="Normal 15 2 2 4 2 7" xfId="9753" xr:uid="{00000000-0005-0000-0000-00001A260000}"/>
    <cellStyle name="Normal 15 2 2 4 3" xfId="9754" xr:uid="{00000000-0005-0000-0000-00001B260000}"/>
    <cellStyle name="Normal 15 2 2 4 3 2" xfId="9755" xr:uid="{00000000-0005-0000-0000-00001C260000}"/>
    <cellStyle name="Normal 15 2 2 4 3 2 2" xfId="9756" xr:uid="{00000000-0005-0000-0000-00001D260000}"/>
    <cellStyle name="Normal 15 2 2 4 3 2 2 2" xfId="9757" xr:uid="{00000000-0005-0000-0000-00001E260000}"/>
    <cellStyle name="Normal 15 2 2 4 3 2 3" xfId="9758" xr:uid="{00000000-0005-0000-0000-00001F260000}"/>
    <cellStyle name="Normal 15 2 2 4 3 3" xfId="9759" xr:uid="{00000000-0005-0000-0000-000020260000}"/>
    <cellStyle name="Normal 15 2 2 4 3 3 2" xfId="9760" xr:uid="{00000000-0005-0000-0000-000021260000}"/>
    <cellStyle name="Normal 15 2 2 4 3 3 2 2" xfId="9761" xr:uid="{00000000-0005-0000-0000-000022260000}"/>
    <cellStyle name="Normal 15 2 2 4 3 3 3" xfId="9762" xr:uid="{00000000-0005-0000-0000-000023260000}"/>
    <cellStyle name="Normal 15 2 2 4 3 4" xfId="9763" xr:uid="{00000000-0005-0000-0000-000024260000}"/>
    <cellStyle name="Normal 15 2 2 4 3 4 2" xfId="9764" xr:uid="{00000000-0005-0000-0000-000025260000}"/>
    <cellStyle name="Normal 15 2 2 4 3 4 2 2" xfId="9765" xr:uid="{00000000-0005-0000-0000-000026260000}"/>
    <cellStyle name="Normal 15 2 2 4 3 4 3" xfId="9766" xr:uid="{00000000-0005-0000-0000-000027260000}"/>
    <cellStyle name="Normal 15 2 2 4 3 5" xfId="9767" xr:uid="{00000000-0005-0000-0000-000028260000}"/>
    <cellStyle name="Normal 15 2 2 4 3 5 2" xfId="9768" xr:uid="{00000000-0005-0000-0000-000029260000}"/>
    <cellStyle name="Normal 15 2 2 4 3 6" xfId="9769" xr:uid="{00000000-0005-0000-0000-00002A260000}"/>
    <cellStyle name="Normal 15 2 2 4 3 6 2" xfId="9770" xr:uid="{00000000-0005-0000-0000-00002B260000}"/>
    <cellStyle name="Normal 15 2 2 4 3 7" xfId="9771" xr:uid="{00000000-0005-0000-0000-00002C260000}"/>
    <cellStyle name="Normal 15 2 2 4 4" xfId="9772" xr:uid="{00000000-0005-0000-0000-00002D260000}"/>
    <cellStyle name="Normal 15 2 2 4 4 2" xfId="9773" xr:uid="{00000000-0005-0000-0000-00002E260000}"/>
    <cellStyle name="Normal 15 2 2 4 4 2 2" xfId="9774" xr:uid="{00000000-0005-0000-0000-00002F260000}"/>
    <cellStyle name="Normal 15 2 2 4 4 3" xfId="9775" xr:uid="{00000000-0005-0000-0000-000030260000}"/>
    <cellStyle name="Normal 15 2 2 4 5" xfId="9776" xr:uid="{00000000-0005-0000-0000-000031260000}"/>
    <cellStyle name="Normal 15 2 2 4 5 2" xfId="9777" xr:uid="{00000000-0005-0000-0000-000032260000}"/>
    <cellStyle name="Normal 15 2 2 4 5 2 2" xfId="9778" xr:uid="{00000000-0005-0000-0000-000033260000}"/>
    <cellStyle name="Normal 15 2 2 4 5 3" xfId="9779" xr:uid="{00000000-0005-0000-0000-000034260000}"/>
    <cellStyle name="Normal 15 2 2 4 6" xfId="9780" xr:uid="{00000000-0005-0000-0000-000035260000}"/>
    <cellStyle name="Normal 15 2 2 4 6 2" xfId="9781" xr:uid="{00000000-0005-0000-0000-000036260000}"/>
    <cellStyle name="Normal 15 2 2 4 6 2 2" xfId="9782" xr:uid="{00000000-0005-0000-0000-000037260000}"/>
    <cellStyle name="Normal 15 2 2 4 6 3" xfId="9783" xr:uid="{00000000-0005-0000-0000-000038260000}"/>
    <cellStyle name="Normal 15 2 2 4 7" xfId="9784" xr:uid="{00000000-0005-0000-0000-000039260000}"/>
    <cellStyle name="Normal 15 2 2 4 7 2" xfId="9785" xr:uid="{00000000-0005-0000-0000-00003A260000}"/>
    <cellStyle name="Normal 15 2 2 4 8" xfId="9786" xr:uid="{00000000-0005-0000-0000-00003B260000}"/>
    <cellStyle name="Normal 15 2 2 4 8 2" xfId="9787" xr:uid="{00000000-0005-0000-0000-00003C260000}"/>
    <cellStyle name="Normal 15 2 2 4 9" xfId="9788" xr:uid="{00000000-0005-0000-0000-00003D260000}"/>
    <cellStyle name="Normal 15 2 2 5" xfId="9789" xr:uid="{00000000-0005-0000-0000-00003E260000}"/>
    <cellStyle name="Normal 15 2 2 5 2" xfId="9790" xr:uid="{00000000-0005-0000-0000-00003F260000}"/>
    <cellStyle name="Normal 15 2 2 5 2 2" xfId="9791" xr:uid="{00000000-0005-0000-0000-000040260000}"/>
    <cellStyle name="Normal 15 2 2 5 2 2 2" xfId="9792" xr:uid="{00000000-0005-0000-0000-000041260000}"/>
    <cellStyle name="Normal 15 2 2 5 2 3" xfId="9793" xr:uid="{00000000-0005-0000-0000-000042260000}"/>
    <cellStyle name="Normal 15 2 2 5 3" xfId="9794" xr:uid="{00000000-0005-0000-0000-000043260000}"/>
    <cellStyle name="Normal 15 2 2 5 3 2" xfId="9795" xr:uid="{00000000-0005-0000-0000-000044260000}"/>
    <cellStyle name="Normal 15 2 2 5 3 2 2" xfId="9796" xr:uid="{00000000-0005-0000-0000-000045260000}"/>
    <cellStyle name="Normal 15 2 2 5 3 3" xfId="9797" xr:uid="{00000000-0005-0000-0000-000046260000}"/>
    <cellStyle name="Normal 15 2 2 5 4" xfId="9798" xr:uid="{00000000-0005-0000-0000-000047260000}"/>
    <cellStyle name="Normal 15 2 2 5 4 2" xfId="9799" xr:uid="{00000000-0005-0000-0000-000048260000}"/>
    <cellStyle name="Normal 15 2 2 5 4 2 2" xfId="9800" xr:uid="{00000000-0005-0000-0000-000049260000}"/>
    <cellStyle name="Normal 15 2 2 5 4 3" xfId="9801" xr:uid="{00000000-0005-0000-0000-00004A260000}"/>
    <cellStyle name="Normal 15 2 2 5 5" xfId="9802" xr:uid="{00000000-0005-0000-0000-00004B260000}"/>
    <cellStyle name="Normal 15 2 2 5 5 2" xfId="9803" xr:uid="{00000000-0005-0000-0000-00004C260000}"/>
    <cellStyle name="Normal 15 2 2 5 6" xfId="9804" xr:uid="{00000000-0005-0000-0000-00004D260000}"/>
    <cellStyle name="Normal 15 2 2 5 6 2" xfId="9805" xr:uid="{00000000-0005-0000-0000-00004E260000}"/>
    <cellStyle name="Normal 15 2 2 5 7" xfId="9806" xr:uid="{00000000-0005-0000-0000-00004F260000}"/>
    <cellStyle name="Normal 15 2 2 6" xfId="9807" xr:uid="{00000000-0005-0000-0000-000050260000}"/>
    <cellStyle name="Normal 15 2 2 6 2" xfId="9808" xr:uid="{00000000-0005-0000-0000-000051260000}"/>
    <cellStyle name="Normal 15 2 2 6 2 2" xfId="9809" xr:uid="{00000000-0005-0000-0000-000052260000}"/>
    <cellStyle name="Normal 15 2 2 6 2 2 2" xfId="9810" xr:uid="{00000000-0005-0000-0000-000053260000}"/>
    <cellStyle name="Normal 15 2 2 6 2 3" xfId="9811" xr:uid="{00000000-0005-0000-0000-000054260000}"/>
    <cellStyle name="Normal 15 2 2 6 3" xfId="9812" xr:uid="{00000000-0005-0000-0000-000055260000}"/>
    <cellStyle name="Normal 15 2 2 6 3 2" xfId="9813" xr:uid="{00000000-0005-0000-0000-000056260000}"/>
    <cellStyle name="Normal 15 2 2 6 3 2 2" xfId="9814" xr:uid="{00000000-0005-0000-0000-000057260000}"/>
    <cellStyle name="Normal 15 2 2 6 3 3" xfId="9815" xr:uid="{00000000-0005-0000-0000-000058260000}"/>
    <cellStyle name="Normal 15 2 2 6 4" xfId="9816" xr:uid="{00000000-0005-0000-0000-000059260000}"/>
    <cellStyle name="Normal 15 2 2 6 4 2" xfId="9817" xr:uid="{00000000-0005-0000-0000-00005A260000}"/>
    <cellStyle name="Normal 15 2 2 6 4 2 2" xfId="9818" xr:uid="{00000000-0005-0000-0000-00005B260000}"/>
    <cellStyle name="Normal 15 2 2 6 4 3" xfId="9819" xr:uid="{00000000-0005-0000-0000-00005C260000}"/>
    <cellStyle name="Normal 15 2 2 6 5" xfId="9820" xr:uid="{00000000-0005-0000-0000-00005D260000}"/>
    <cellStyle name="Normal 15 2 2 6 5 2" xfId="9821" xr:uid="{00000000-0005-0000-0000-00005E260000}"/>
    <cellStyle name="Normal 15 2 2 6 6" xfId="9822" xr:uid="{00000000-0005-0000-0000-00005F260000}"/>
    <cellStyle name="Normal 15 2 2 6 6 2" xfId="9823" xr:uid="{00000000-0005-0000-0000-000060260000}"/>
    <cellStyle name="Normal 15 2 2 6 7" xfId="9824" xr:uid="{00000000-0005-0000-0000-000061260000}"/>
    <cellStyle name="Normal 15 2 2 7" xfId="9825" xr:uid="{00000000-0005-0000-0000-000062260000}"/>
    <cellStyle name="Normal 15 2 2 7 2" xfId="9826" xr:uid="{00000000-0005-0000-0000-000063260000}"/>
    <cellStyle name="Normal 15 2 2 7 2 2" xfId="9827" xr:uid="{00000000-0005-0000-0000-000064260000}"/>
    <cellStyle name="Normal 15 2 2 7 3" xfId="9828" xr:uid="{00000000-0005-0000-0000-000065260000}"/>
    <cellStyle name="Normal 15 2 2 8" xfId="9829" xr:uid="{00000000-0005-0000-0000-000066260000}"/>
    <cellStyle name="Normal 15 2 2 8 2" xfId="9830" xr:uid="{00000000-0005-0000-0000-000067260000}"/>
    <cellStyle name="Normal 15 2 2 8 2 2" xfId="9831" xr:uid="{00000000-0005-0000-0000-000068260000}"/>
    <cellStyle name="Normal 15 2 2 8 3" xfId="9832" xr:uid="{00000000-0005-0000-0000-000069260000}"/>
    <cellStyle name="Normal 15 2 2 9" xfId="9833" xr:uid="{00000000-0005-0000-0000-00006A260000}"/>
    <cellStyle name="Normal 15 2 2 9 2" xfId="9834" xr:uid="{00000000-0005-0000-0000-00006B260000}"/>
    <cellStyle name="Normal 15 2 2 9 2 2" xfId="9835" xr:uid="{00000000-0005-0000-0000-00006C260000}"/>
    <cellStyle name="Normal 15 2 2 9 3" xfId="9836" xr:uid="{00000000-0005-0000-0000-00006D260000}"/>
    <cellStyle name="Normal 15 2 2_Confidential Information" xfId="9837" xr:uid="{00000000-0005-0000-0000-00006E260000}"/>
    <cellStyle name="Normal 15 2 3" xfId="9838" xr:uid="{00000000-0005-0000-0000-00006F260000}"/>
    <cellStyle name="Normal 15 2 3 10" xfId="9839" xr:uid="{00000000-0005-0000-0000-000070260000}"/>
    <cellStyle name="Normal 15 2 3 10 2" xfId="9840" xr:uid="{00000000-0005-0000-0000-000071260000}"/>
    <cellStyle name="Normal 15 2 3 10 2 2" xfId="9841" xr:uid="{00000000-0005-0000-0000-000072260000}"/>
    <cellStyle name="Normal 15 2 3 10 3" xfId="9842" xr:uid="{00000000-0005-0000-0000-000073260000}"/>
    <cellStyle name="Normal 15 2 3 11" xfId="9843" xr:uid="{00000000-0005-0000-0000-000074260000}"/>
    <cellStyle name="Normal 15 2 3 11 2" xfId="9844" xr:uid="{00000000-0005-0000-0000-000075260000}"/>
    <cellStyle name="Normal 15 2 3 12" xfId="9845" xr:uid="{00000000-0005-0000-0000-000076260000}"/>
    <cellStyle name="Normal 15 2 3 12 2" xfId="9846" xr:uid="{00000000-0005-0000-0000-000077260000}"/>
    <cellStyle name="Normal 15 2 3 13" xfId="9847" xr:uid="{00000000-0005-0000-0000-000078260000}"/>
    <cellStyle name="Normal 15 2 3 2" xfId="9848" xr:uid="{00000000-0005-0000-0000-000079260000}"/>
    <cellStyle name="Normal 15 2 3 2 10" xfId="9849" xr:uid="{00000000-0005-0000-0000-00007A260000}"/>
    <cellStyle name="Normal 15 2 3 2 10 2" xfId="9850" xr:uid="{00000000-0005-0000-0000-00007B260000}"/>
    <cellStyle name="Normal 15 2 3 2 11" xfId="9851" xr:uid="{00000000-0005-0000-0000-00007C260000}"/>
    <cellStyle name="Normal 15 2 3 2 2" xfId="9852" xr:uid="{00000000-0005-0000-0000-00007D260000}"/>
    <cellStyle name="Normal 15 2 3 2 2 2" xfId="9853" xr:uid="{00000000-0005-0000-0000-00007E260000}"/>
    <cellStyle name="Normal 15 2 3 2 2 2 2" xfId="9854" xr:uid="{00000000-0005-0000-0000-00007F260000}"/>
    <cellStyle name="Normal 15 2 3 2 2 2 2 2" xfId="9855" xr:uid="{00000000-0005-0000-0000-000080260000}"/>
    <cellStyle name="Normal 15 2 3 2 2 2 2 2 2" xfId="9856" xr:uid="{00000000-0005-0000-0000-000081260000}"/>
    <cellStyle name="Normal 15 2 3 2 2 2 2 3" xfId="9857" xr:uid="{00000000-0005-0000-0000-000082260000}"/>
    <cellStyle name="Normal 15 2 3 2 2 2 3" xfId="9858" xr:uid="{00000000-0005-0000-0000-000083260000}"/>
    <cellStyle name="Normal 15 2 3 2 2 2 3 2" xfId="9859" xr:uid="{00000000-0005-0000-0000-000084260000}"/>
    <cellStyle name="Normal 15 2 3 2 2 2 3 2 2" xfId="9860" xr:uid="{00000000-0005-0000-0000-000085260000}"/>
    <cellStyle name="Normal 15 2 3 2 2 2 3 3" xfId="9861" xr:uid="{00000000-0005-0000-0000-000086260000}"/>
    <cellStyle name="Normal 15 2 3 2 2 2 4" xfId="9862" xr:uid="{00000000-0005-0000-0000-000087260000}"/>
    <cellStyle name="Normal 15 2 3 2 2 2 4 2" xfId="9863" xr:uid="{00000000-0005-0000-0000-000088260000}"/>
    <cellStyle name="Normal 15 2 3 2 2 2 4 2 2" xfId="9864" xr:uid="{00000000-0005-0000-0000-000089260000}"/>
    <cellStyle name="Normal 15 2 3 2 2 2 4 3" xfId="9865" xr:uid="{00000000-0005-0000-0000-00008A260000}"/>
    <cellStyle name="Normal 15 2 3 2 2 2 5" xfId="9866" xr:uid="{00000000-0005-0000-0000-00008B260000}"/>
    <cellStyle name="Normal 15 2 3 2 2 2 5 2" xfId="9867" xr:uid="{00000000-0005-0000-0000-00008C260000}"/>
    <cellStyle name="Normal 15 2 3 2 2 2 6" xfId="9868" xr:uid="{00000000-0005-0000-0000-00008D260000}"/>
    <cellStyle name="Normal 15 2 3 2 2 2 6 2" xfId="9869" xr:uid="{00000000-0005-0000-0000-00008E260000}"/>
    <cellStyle name="Normal 15 2 3 2 2 2 7" xfId="9870" xr:uid="{00000000-0005-0000-0000-00008F260000}"/>
    <cellStyle name="Normal 15 2 3 2 2 3" xfId="9871" xr:uid="{00000000-0005-0000-0000-000090260000}"/>
    <cellStyle name="Normal 15 2 3 2 2 3 2" xfId="9872" xr:uid="{00000000-0005-0000-0000-000091260000}"/>
    <cellStyle name="Normal 15 2 3 2 2 3 2 2" xfId="9873" xr:uid="{00000000-0005-0000-0000-000092260000}"/>
    <cellStyle name="Normal 15 2 3 2 2 3 2 2 2" xfId="9874" xr:uid="{00000000-0005-0000-0000-000093260000}"/>
    <cellStyle name="Normal 15 2 3 2 2 3 2 3" xfId="9875" xr:uid="{00000000-0005-0000-0000-000094260000}"/>
    <cellStyle name="Normal 15 2 3 2 2 3 3" xfId="9876" xr:uid="{00000000-0005-0000-0000-000095260000}"/>
    <cellStyle name="Normal 15 2 3 2 2 3 3 2" xfId="9877" xr:uid="{00000000-0005-0000-0000-000096260000}"/>
    <cellStyle name="Normal 15 2 3 2 2 3 3 2 2" xfId="9878" xr:uid="{00000000-0005-0000-0000-000097260000}"/>
    <cellStyle name="Normal 15 2 3 2 2 3 3 3" xfId="9879" xr:uid="{00000000-0005-0000-0000-000098260000}"/>
    <cellStyle name="Normal 15 2 3 2 2 3 4" xfId="9880" xr:uid="{00000000-0005-0000-0000-000099260000}"/>
    <cellStyle name="Normal 15 2 3 2 2 3 4 2" xfId="9881" xr:uid="{00000000-0005-0000-0000-00009A260000}"/>
    <cellStyle name="Normal 15 2 3 2 2 3 4 2 2" xfId="9882" xr:uid="{00000000-0005-0000-0000-00009B260000}"/>
    <cellStyle name="Normal 15 2 3 2 2 3 4 3" xfId="9883" xr:uid="{00000000-0005-0000-0000-00009C260000}"/>
    <cellStyle name="Normal 15 2 3 2 2 3 5" xfId="9884" xr:uid="{00000000-0005-0000-0000-00009D260000}"/>
    <cellStyle name="Normal 15 2 3 2 2 3 5 2" xfId="9885" xr:uid="{00000000-0005-0000-0000-00009E260000}"/>
    <cellStyle name="Normal 15 2 3 2 2 3 6" xfId="9886" xr:uid="{00000000-0005-0000-0000-00009F260000}"/>
    <cellStyle name="Normal 15 2 3 2 2 3 6 2" xfId="9887" xr:uid="{00000000-0005-0000-0000-0000A0260000}"/>
    <cellStyle name="Normal 15 2 3 2 2 3 7" xfId="9888" xr:uid="{00000000-0005-0000-0000-0000A1260000}"/>
    <cellStyle name="Normal 15 2 3 2 2 4" xfId="9889" xr:uid="{00000000-0005-0000-0000-0000A2260000}"/>
    <cellStyle name="Normal 15 2 3 2 2 4 2" xfId="9890" xr:uid="{00000000-0005-0000-0000-0000A3260000}"/>
    <cellStyle name="Normal 15 2 3 2 2 4 2 2" xfId="9891" xr:uid="{00000000-0005-0000-0000-0000A4260000}"/>
    <cellStyle name="Normal 15 2 3 2 2 4 3" xfId="9892" xr:uid="{00000000-0005-0000-0000-0000A5260000}"/>
    <cellStyle name="Normal 15 2 3 2 2 5" xfId="9893" xr:uid="{00000000-0005-0000-0000-0000A6260000}"/>
    <cellStyle name="Normal 15 2 3 2 2 5 2" xfId="9894" xr:uid="{00000000-0005-0000-0000-0000A7260000}"/>
    <cellStyle name="Normal 15 2 3 2 2 5 2 2" xfId="9895" xr:uid="{00000000-0005-0000-0000-0000A8260000}"/>
    <cellStyle name="Normal 15 2 3 2 2 5 3" xfId="9896" xr:uid="{00000000-0005-0000-0000-0000A9260000}"/>
    <cellStyle name="Normal 15 2 3 2 2 6" xfId="9897" xr:uid="{00000000-0005-0000-0000-0000AA260000}"/>
    <cellStyle name="Normal 15 2 3 2 2 6 2" xfId="9898" xr:uid="{00000000-0005-0000-0000-0000AB260000}"/>
    <cellStyle name="Normal 15 2 3 2 2 6 2 2" xfId="9899" xr:uid="{00000000-0005-0000-0000-0000AC260000}"/>
    <cellStyle name="Normal 15 2 3 2 2 6 3" xfId="9900" xr:uid="{00000000-0005-0000-0000-0000AD260000}"/>
    <cellStyle name="Normal 15 2 3 2 2 7" xfId="9901" xr:uid="{00000000-0005-0000-0000-0000AE260000}"/>
    <cellStyle name="Normal 15 2 3 2 2 7 2" xfId="9902" xr:uid="{00000000-0005-0000-0000-0000AF260000}"/>
    <cellStyle name="Normal 15 2 3 2 2 8" xfId="9903" xr:uid="{00000000-0005-0000-0000-0000B0260000}"/>
    <cellStyle name="Normal 15 2 3 2 2 8 2" xfId="9904" xr:uid="{00000000-0005-0000-0000-0000B1260000}"/>
    <cellStyle name="Normal 15 2 3 2 2 9" xfId="9905" xr:uid="{00000000-0005-0000-0000-0000B2260000}"/>
    <cellStyle name="Normal 15 2 3 2 3" xfId="9906" xr:uid="{00000000-0005-0000-0000-0000B3260000}"/>
    <cellStyle name="Normal 15 2 3 2 3 2" xfId="9907" xr:uid="{00000000-0005-0000-0000-0000B4260000}"/>
    <cellStyle name="Normal 15 2 3 2 3 2 2" xfId="9908" xr:uid="{00000000-0005-0000-0000-0000B5260000}"/>
    <cellStyle name="Normal 15 2 3 2 3 2 2 2" xfId="9909" xr:uid="{00000000-0005-0000-0000-0000B6260000}"/>
    <cellStyle name="Normal 15 2 3 2 3 2 2 2 2" xfId="9910" xr:uid="{00000000-0005-0000-0000-0000B7260000}"/>
    <cellStyle name="Normal 15 2 3 2 3 2 2 3" xfId="9911" xr:uid="{00000000-0005-0000-0000-0000B8260000}"/>
    <cellStyle name="Normal 15 2 3 2 3 2 3" xfId="9912" xr:uid="{00000000-0005-0000-0000-0000B9260000}"/>
    <cellStyle name="Normal 15 2 3 2 3 2 3 2" xfId="9913" xr:uid="{00000000-0005-0000-0000-0000BA260000}"/>
    <cellStyle name="Normal 15 2 3 2 3 2 3 2 2" xfId="9914" xr:uid="{00000000-0005-0000-0000-0000BB260000}"/>
    <cellStyle name="Normal 15 2 3 2 3 2 3 3" xfId="9915" xr:uid="{00000000-0005-0000-0000-0000BC260000}"/>
    <cellStyle name="Normal 15 2 3 2 3 2 4" xfId="9916" xr:uid="{00000000-0005-0000-0000-0000BD260000}"/>
    <cellStyle name="Normal 15 2 3 2 3 2 4 2" xfId="9917" xr:uid="{00000000-0005-0000-0000-0000BE260000}"/>
    <cellStyle name="Normal 15 2 3 2 3 2 4 2 2" xfId="9918" xr:uid="{00000000-0005-0000-0000-0000BF260000}"/>
    <cellStyle name="Normal 15 2 3 2 3 2 4 3" xfId="9919" xr:uid="{00000000-0005-0000-0000-0000C0260000}"/>
    <cellStyle name="Normal 15 2 3 2 3 2 5" xfId="9920" xr:uid="{00000000-0005-0000-0000-0000C1260000}"/>
    <cellStyle name="Normal 15 2 3 2 3 2 5 2" xfId="9921" xr:uid="{00000000-0005-0000-0000-0000C2260000}"/>
    <cellStyle name="Normal 15 2 3 2 3 2 6" xfId="9922" xr:uid="{00000000-0005-0000-0000-0000C3260000}"/>
    <cellStyle name="Normal 15 2 3 2 3 2 6 2" xfId="9923" xr:uid="{00000000-0005-0000-0000-0000C4260000}"/>
    <cellStyle name="Normal 15 2 3 2 3 2 7" xfId="9924" xr:uid="{00000000-0005-0000-0000-0000C5260000}"/>
    <cellStyle name="Normal 15 2 3 2 3 3" xfId="9925" xr:uid="{00000000-0005-0000-0000-0000C6260000}"/>
    <cellStyle name="Normal 15 2 3 2 3 3 2" xfId="9926" xr:uid="{00000000-0005-0000-0000-0000C7260000}"/>
    <cellStyle name="Normal 15 2 3 2 3 3 2 2" xfId="9927" xr:uid="{00000000-0005-0000-0000-0000C8260000}"/>
    <cellStyle name="Normal 15 2 3 2 3 3 3" xfId="9928" xr:uid="{00000000-0005-0000-0000-0000C9260000}"/>
    <cellStyle name="Normal 15 2 3 2 3 4" xfId="9929" xr:uid="{00000000-0005-0000-0000-0000CA260000}"/>
    <cellStyle name="Normal 15 2 3 2 3 4 2" xfId="9930" xr:uid="{00000000-0005-0000-0000-0000CB260000}"/>
    <cellStyle name="Normal 15 2 3 2 3 4 2 2" xfId="9931" xr:uid="{00000000-0005-0000-0000-0000CC260000}"/>
    <cellStyle name="Normal 15 2 3 2 3 4 3" xfId="9932" xr:uid="{00000000-0005-0000-0000-0000CD260000}"/>
    <cellStyle name="Normal 15 2 3 2 3 5" xfId="9933" xr:uid="{00000000-0005-0000-0000-0000CE260000}"/>
    <cellStyle name="Normal 15 2 3 2 3 5 2" xfId="9934" xr:uid="{00000000-0005-0000-0000-0000CF260000}"/>
    <cellStyle name="Normal 15 2 3 2 3 5 2 2" xfId="9935" xr:uid="{00000000-0005-0000-0000-0000D0260000}"/>
    <cellStyle name="Normal 15 2 3 2 3 5 3" xfId="9936" xr:uid="{00000000-0005-0000-0000-0000D1260000}"/>
    <cellStyle name="Normal 15 2 3 2 3 6" xfId="9937" xr:uid="{00000000-0005-0000-0000-0000D2260000}"/>
    <cellStyle name="Normal 15 2 3 2 3 6 2" xfId="9938" xr:uid="{00000000-0005-0000-0000-0000D3260000}"/>
    <cellStyle name="Normal 15 2 3 2 3 7" xfId="9939" xr:uid="{00000000-0005-0000-0000-0000D4260000}"/>
    <cellStyle name="Normal 15 2 3 2 3 7 2" xfId="9940" xr:uid="{00000000-0005-0000-0000-0000D5260000}"/>
    <cellStyle name="Normal 15 2 3 2 3 8" xfId="9941" xr:uid="{00000000-0005-0000-0000-0000D6260000}"/>
    <cellStyle name="Normal 15 2 3 2 4" xfId="9942" xr:uid="{00000000-0005-0000-0000-0000D7260000}"/>
    <cellStyle name="Normal 15 2 3 2 4 2" xfId="9943" xr:uid="{00000000-0005-0000-0000-0000D8260000}"/>
    <cellStyle name="Normal 15 2 3 2 4 2 2" xfId="9944" xr:uid="{00000000-0005-0000-0000-0000D9260000}"/>
    <cellStyle name="Normal 15 2 3 2 4 2 2 2" xfId="9945" xr:uid="{00000000-0005-0000-0000-0000DA260000}"/>
    <cellStyle name="Normal 15 2 3 2 4 2 3" xfId="9946" xr:uid="{00000000-0005-0000-0000-0000DB260000}"/>
    <cellStyle name="Normal 15 2 3 2 4 3" xfId="9947" xr:uid="{00000000-0005-0000-0000-0000DC260000}"/>
    <cellStyle name="Normal 15 2 3 2 4 3 2" xfId="9948" xr:uid="{00000000-0005-0000-0000-0000DD260000}"/>
    <cellStyle name="Normal 15 2 3 2 4 3 2 2" xfId="9949" xr:uid="{00000000-0005-0000-0000-0000DE260000}"/>
    <cellStyle name="Normal 15 2 3 2 4 3 3" xfId="9950" xr:uid="{00000000-0005-0000-0000-0000DF260000}"/>
    <cellStyle name="Normal 15 2 3 2 4 4" xfId="9951" xr:uid="{00000000-0005-0000-0000-0000E0260000}"/>
    <cellStyle name="Normal 15 2 3 2 4 4 2" xfId="9952" xr:uid="{00000000-0005-0000-0000-0000E1260000}"/>
    <cellStyle name="Normal 15 2 3 2 4 4 2 2" xfId="9953" xr:uid="{00000000-0005-0000-0000-0000E2260000}"/>
    <cellStyle name="Normal 15 2 3 2 4 4 3" xfId="9954" xr:uid="{00000000-0005-0000-0000-0000E3260000}"/>
    <cellStyle name="Normal 15 2 3 2 4 5" xfId="9955" xr:uid="{00000000-0005-0000-0000-0000E4260000}"/>
    <cellStyle name="Normal 15 2 3 2 4 5 2" xfId="9956" xr:uid="{00000000-0005-0000-0000-0000E5260000}"/>
    <cellStyle name="Normal 15 2 3 2 4 6" xfId="9957" xr:uid="{00000000-0005-0000-0000-0000E6260000}"/>
    <cellStyle name="Normal 15 2 3 2 4 6 2" xfId="9958" xr:uid="{00000000-0005-0000-0000-0000E7260000}"/>
    <cellStyle name="Normal 15 2 3 2 4 7" xfId="9959" xr:uid="{00000000-0005-0000-0000-0000E8260000}"/>
    <cellStyle name="Normal 15 2 3 2 5" xfId="9960" xr:uid="{00000000-0005-0000-0000-0000E9260000}"/>
    <cellStyle name="Normal 15 2 3 2 5 2" xfId="9961" xr:uid="{00000000-0005-0000-0000-0000EA260000}"/>
    <cellStyle name="Normal 15 2 3 2 5 2 2" xfId="9962" xr:uid="{00000000-0005-0000-0000-0000EB260000}"/>
    <cellStyle name="Normal 15 2 3 2 5 2 2 2" xfId="9963" xr:uid="{00000000-0005-0000-0000-0000EC260000}"/>
    <cellStyle name="Normal 15 2 3 2 5 2 3" xfId="9964" xr:uid="{00000000-0005-0000-0000-0000ED260000}"/>
    <cellStyle name="Normal 15 2 3 2 5 3" xfId="9965" xr:uid="{00000000-0005-0000-0000-0000EE260000}"/>
    <cellStyle name="Normal 15 2 3 2 5 3 2" xfId="9966" xr:uid="{00000000-0005-0000-0000-0000EF260000}"/>
    <cellStyle name="Normal 15 2 3 2 5 3 2 2" xfId="9967" xr:uid="{00000000-0005-0000-0000-0000F0260000}"/>
    <cellStyle name="Normal 15 2 3 2 5 3 3" xfId="9968" xr:uid="{00000000-0005-0000-0000-0000F1260000}"/>
    <cellStyle name="Normal 15 2 3 2 5 4" xfId="9969" xr:uid="{00000000-0005-0000-0000-0000F2260000}"/>
    <cellStyle name="Normal 15 2 3 2 5 4 2" xfId="9970" xr:uid="{00000000-0005-0000-0000-0000F3260000}"/>
    <cellStyle name="Normal 15 2 3 2 5 4 2 2" xfId="9971" xr:uid="{00000000-0005-0000-0000-0000F4260000}"/>
    <cellStyle name="Normal 15 2 3 2 5 4 3" xfId="9972" xr:uid="{00000000-0005-0000-0000-0000F5260000}"/>
    <cellStyle name="Normal 15 2 3 2 5 5" xfId="9973" xr:uid="{00000000-0005-0000-0000-0000F6260000}"/>
    <cellStyle name="Normal 15 2 3 2 5 5 2" xfId="9974" xr:uid="{00000000-0005-0000-0000-0000F7260000}"/>
    <cellStyle name="Normal 15 2 3 2 5 6" xfId="9975" xr:uid="{00000000-0005-0000-0000-0000F8260000}"/>
    <cellStyle name="Normal 15 2 3 2 5 6 2" xfId="9976" xr:uid="{00000000-0005-0000-0000-0000F9260000}"/>
    <cellStyle name="Normal 15 2 3 2 5 7" xfId="9977" xr:uid="{00000000-0005-0000-0000-0000FA260000}"/>
    <cellStyle name="Normal 15 2 3 2 6" xfId="9978" xr:uid="{00000000-0005-0000-0000-0000FB260000}"/>
    <cellStyle name="Normal 15 2 3 2 6 2" xfId="9979" xr:uid="{00000000-0005-0000-0000-0000FC260000}"/>
    <cellStyle name="Normal 15 2 3 2 6 2 2" xfId="9980" xr:uid="{00000000-0005-0000-0000-0000FD260000}"/>
    <cellStyle name="Normal 15 2 3 2 6 3" xfId="9981" xr:uid="{00000000-0005-0000-0000-0000FE260000}"/>
    <cellStyle name="Normal 15 2 3 2 7" xfId="9982" xr:uid="{00000000-0005-0000-0000-0000FF260000}"/>
    <cellStyle name="Normal 15 2 3 2 7 2" xfId="9983" xr:uid="{00000000-0005-0000-0000-000000270000}"/>
    <cellStyle name="Normal 15 2 3 2 7 2 2" xfId="9984" xr:uid="{00000000-0005-0000-0000-000001270000}"/>
    <cellStyle name="Normal 15 2 3 2 7 3" xfId="9985" xr:uid="{00000000-0005-0000-0000-000002270000}"/>
    <cellStyle name="Normal 15 2 3 2 8" xfId="9986" xr:uid="{00000000-0005-0000-0000-000003270000}"/>
    <cellStyle name="Normal 15 2 3 2 8 2" xfId="9987" xr:uid="{00000000-0005-0000-0000-000004270000}"/>
    <cellStyle name="Normal 15 2 3 2 8 2 2" xfId="9988" xr:uid="{00000000-0005-0000-0000-000005270000}"/>
    <cellStyle name="Normal 15 2 3 2 8 3" xfId="9989" xr:uid="{00000000-0005-0000-0000-000006270000}"/>
    <cellStyle name="Normal 15 2 3 2 9" xfId="9990" xr:uid="{00000000-0005-0000-0000-000007270000}"/>
    <cellStyle name="Normal 15 2 3 2 9 2" xfId="9991" xr:uid="{00000000-0005-0000-0000-000008270000}"/>
    <cellStyle name="Normal 15 2 3 3" xfId="9992" xr:uid="{00000000-0005-0000-0000-000009270000}"/>
    <cellStyle name="Normal 15 2 3 3 10" xfId="9993" xr:uid="{00000000-0005-0000-0000-00000A270000}"/>
    <cellStyle name="Normal 15 2 3 3 10 2" xfId="9994" xr:uid="{00000000-0005-0000-0000-00000B270000}"/>
    <cellStyle name="Normal 15 2 3 3 11" xfId="9995" xr:uid="{00000000-0005-0000-0000-00000C270000}"/>
    <cellStyle name="Normal 15 2 3 3 2" xfId="9996" xr:uid="{00000000-0005-0000-0000-00000D270000}"/>
    <cellStyle name="Normal 15 2 3 3 2 2" xfId="9997" xr:uid="{00000000-0005-0000-0000-00000E270000}"/>
    <cellStyle name="Normal 15 2 3 3 2 2 2" xfId="9998" xr:uid="{00000000-0005-0000-0000-00000F270000}"/>
    <cellStyle name="Normal 15 2 3 3 2 2 2 2" xfId="9999" xr:uid="{00000000-0005-0000-0000-000010270000}"/>
    <cellStyle name="Normal 15 2 3 3 2 2 2 2 2" xfId="10000" xr:uid="{00000000-0005-0000-0000-000011270000}"/>
    <cellStyle name="Normal 15 2 3 3 2 2 2 3" xfId="10001" xr:uid="{00000000-0005-0000-0000-000012270000}"/>
    <cellStyle name="Normal 15 2 3 3 2 2 3" xfId="10002" xr:uid="{00000000-0005-0000-0000-000013270000}"/>
    <cellStyle name="Normal 15 2 3 3 2 2 3 2" xfId="10003" xr:uid="{00000000-0005-0000-0000-000014270000}"/>
    <cellStyle name="Normal 15 2 3 3 2 2 3 2 2" xfId="10004" xr:uid="{00000000-0005-0000-0000-000015270000}"/>
    <cellStyle name="Normal 15 2 3 3 2 2 3 3" xfId="10005" xr:uid="{00000000-0005-0000-0000-000016270000}"/>
    <cellStyle name="Normal 15 2 3 3 2 2 4" xfId="10006" xr:uid="{00000000-0005-0000-0000-000017270000}"/>
    <cellStyle name="Normal 15 2 3 3 2 2 4 2" xfId="10007" xr:uid="{00000000-0005-0000-0000-000018270000}"/>
    <cellStyle name="Normal 15 2 3 3 2 2 4 2 2" xfId="10008" xr:uid="{00000000-0005-0000-0000-000019270000}"/>
    <cellStyle name="Normal 15 2 3 3 2 2 4 3" xfId="10009" xr:uid="{00000000-0005-0000-0000-00001A270000}"/>
    <cellStyle name="Normal 15 2 3 3 2 2 5" xfId="10010" xr:uid="{00000000-0005-0000-0000-00001B270000}"/>
    <cellStyle name="Normal 15 2 3 3 2 2 5 2" xfId="10011" xr:uid="{00000000-0005-0000-0000-00001C270000}"/>
    <cellStyle name="Normal 15 2 3 3 2 2 6" xfId="10012" xr:uid="{00000000-0005-0000-0000-00001D270000}"/>
    <cellStyle name="Normal 15 2 3 3 2 2 6 2" xfId="10013" xr:uid="{00000000-0005-0000-0000-00001E270000}"/>
    <cellStyle name="Normal 15 2 3 3 2 2 7" xfId="10014" xr:uid="{00000000-0005-0000-0000-00001F270000}"/>
    <cellStyle name="Normal 15 2 3 3 2 3" xfId="10015" xr:uid="{00000000-0005-0000-0000-000020270000}"/>
    <cellStyle name="Normal 15 2 3 3 2 3 2" xfId="10016" xr:uid="{00000000-0005-0000-0000-000021270000}"/>
    <cellStyle name="Normal 15 2 3 3 2 3 2 2" xfId="10017" xr:uid="{00000000-0005-0000-0000-000022270000}"/>
    <cellStyle name="Normal 15 2 3 3 2 3 2 2 2" xfId="10018" xr:uid="{00000000-0005-0000-0000-000023270000}"/>
    <cellStyle name="Normal 15 2 3 3 2 3 2 3" xfId="10019" xr:uid="{00000000-0005-0000-0000-000024270000}"/>
    <cellStyle name="Normal 15 2 3 3 2 3 3" xfId="10020" xr:uid="{00000000-0005-0000-0000-000025270000}"/>
    <cellStyle name="Normal 15 2 3 3 2 3 3 2" xfId="10021" xr:uid="{00000000-0005-0000-0000-000026270000}"/>
    <cellStyle name="Normal 15 2 3 3 2 3 3 2 2" xfId="10022" xr:uid="{00000000-0005-0000-0000-000027270000}"/>
    <cellStyle name="Normal 15 2 3 3 2 3 3 3" xfId="10023" xr:uid="{00000000-0005-0000-0000-000028270000}"/>
    <cellStyle name="Normal 15 2 3 3 2 3 4" xfId="10024" xr:uid="{00000000-0005-0000-0000-000029270000}"/>
    <cellStyle name="Normal 15 2 3 3 2 3 4 2" xfId="10025" xr:uid="{00000000-0005-0000-0000-00002A270000}"/>
    <cellStyle name="Normal 15 2 3 3 2 3 4 2 2" xfId="10026" xr:uid="{00000000-0005-0000-0000-00002B270000}"/>
    <cellStyle name="Normal 15 2 3 3 2 3 4 3" xfId="10027" xr:uid="{00000000-0005-0000-0000-00002C270000}"/>
    <cellStyle name="Normal 15 2 3 3 2 3 5" xfId="10028" xr:uid="{00000000-0005-0000-0000-00002D270000}"/>
    <cellStyle name="Normal 15 2 3 3 2 3 5 2" xfId="10029" xr:uid="{00000000-0005-0000-0000-00002E270000}"/>
    <cellStyle name="Normal 15 2 3 3 2 3 6" xfId="10030" xr:uid="{00000000-0005-0000-0000-00002F270000}"/>
    <cellStyle name="Normal 15 2 3 3 2 3 6 2" xfId="10031" xr:uid="{00000000-0005-0000-0000-000030270000}"/>
    <cellStyle name="Normal 15 2 3 3 2 3 7" xfId="10032" xr:uid="{00000000-0005-0000-0000-000031270000}"/>
    <cellStyle name="Normal 15 2 3 3 2 4" xfId="10033" xr:uid="{00000000-0005-0000-0000-000032270000}"/>
    <cellStyle name="Normal 15 2 3 3 2 4 2" xfId="10034" xr:uid="{00000000-0005-0000-0000-000033270000}"/>
    <cellStyle name="Normal 15 2 3 3 2 4 2 2" xfId="10035" xr:uid="{00000000-0005-0000-0000-000034270000}"/>
    <cellStyle name="Normal 15 2 3 3 2 4 3" xfId="10036" xr:uid="{00000000-0005-0000-0000-000035270000}"/>
    <cellStyle name="Normal 15 2 3 3 2 5" xfId="10037" xr:uid="{00000000-0005-0000-0000-000036270000}"/>
    <cellStyle name="Normal 15 2 3 3 2 5 2" xfId="10038" xr:uid="{00000000-0005-0000-0000-000037270000}"/>
    <cellStyle name="Normal 15 2 3 3 2 5 2 2" xfId="10039" xr:uid="{00000000-0005-0000-0000-000038270000}"/>
    <cellStyle name="Normal 15 2 3 3 2 5 3" xfId="10040" xr:uid="{00000000-0005-0000-0000-000039270000}"/>
    <cellStyle name="Normal 15 2 3 3 2 6" xfId="10041" xr:uid="{00000000-0005-0000-0000-00003A270000}"/>
    <cellStyle name="Normal 15 2 3 3 2 6 2" xfId="10042" xr:uid="{00000000-0005-0000-0000-00003B270000}"/>
    <cellStyle name="Normal 15 2 3 3 2 6 2 2" xfId="10043" xr:uid="{00000000-0005-0000-0000-00003C270000}"/>
    <cellStyle name="Normal 15 2 3 3 2 6 3" xfId="10044" xr:uid="{00000000-0005-0000-0000-00003D270000}"/>
    <cellStyle name="Normal 15 2 3 3 2 7" xfId="10045" xr:uid="{00000000-0005-0000-0000-00003E270000}"/>
    <cellStyle name="Normal 15 2 3 3 2 7 2" xfId="10046" xr:uid="{00000000-0005-0000-0000-00003F270000}"/>
    <cellStyle name="Normal 15 2 3 3 2 8" xfId="10047" xr:uid="{00000000-0005-0000-0000-000040270000}"/>
    <cellStyle name="Normal 15 2 3 3 2 8 2" xfId="10048" xr:uid="{00000000-0005-0000-0000-000041270000}"/>
    <cellStyle name="Normal 15 2 3 3 2 9" xfId="10049" xr:uid="{00000000-0005-0000-0000-000042270000}"/>
    <cellStyle name="Normal 15 2 3 3 3" xfId="10050" xr:uid="{00000000-0005-0000-0000-000043270000}"/>
    <cellStyle name="Normal 15 2 3 3 3 2" xfId="10051" xr:uid="{00000000-0005-0000-0000-000044270000}"/>
    <cellStyle name="Normal 15 2 3 3 3 2 2" xfId="10052" xr:uid="{00000000-0005-0000-0000-000045270000}"/>
    <cellStyle name="Normal 15 2 3 3 3 2 2 2" xfId="10053" xr:uid="{00000000-0005-0000-0000-000046270000}"/>
    <cellStyle name="Normal 15 2 3 3 3 2 2 2 2" xfId="10054" xr:uid="{00000000-0005-0000-0000-000047270000}"/>
    <cellStyle name="Normal 15 2 3 3 3 2 2 3" xfId="10055" xr:uid="{00000000-0005-0000-0000-000048270000}"/>
    <cellStyle name="Normal 15 2 3 3 3 2 3" xfId="10056" xr:uid="{00000000-0005-0000-0000-000049270000}"/>
    <cellStyle name="Normal 15 2 3 3 3 2 3 2" xfId="10057" xr:uid="{00000000-0005-0000-0000-00004A270000}"/>
    <cellStyle name="Normal 15 2 3 3 3 2 3 2 2" xfId="10058" xr:uid="{00000000-0005-0000-0000-00004B270000}"/>
    <cellStyle name="Normal 15 2 3 3 3 2 3 3" xfId="10059" xr:uid="{00000000-0005-0000-0000-00004C270000}"/>
    <cellStyle name="Normal 15 2 3 3 3 2 4" xfId="10060" xr:uid="{00000000-0005-0000-0000-00004D270000}"/>
    <cellStyle name="Normal 15 2 3 3 3 2 4 2" xfId="10061" xr:uid="{00000000-0005-0000-0000-00004E270000}"/>
    <cellStyle name="Normal 15 2 3 3 3 2 4 2 2" xfId="10062" xr:uid="{00000000-0005-0000-0000-00004F270000}"/>
    <cellStyle name="Normal 15 2 3 3 3 2 4 3" xfId="10063" xr:uid="{00000000-0005-0000-0000-000050270000}"/>
    <cellStyle name="Normal 15 2 3 3 3 2 5" xfId="10064" xr:uid="{00000000-0005-0000-0000-000051270000}"/>
    <cellStyle name="Normal 15 2 3 3 3 2 5 2" xfId="10065" xr:uid="{00000000-0005-0000-0000-000052270000}"/>
    <cellStyle name="Normal 15 2 3 3 3 2 6" xfId="10066" xr:uid="{00000000-0005-0000-0000-000053270000}"/>
    <cellStyle name="Normal 15 2 3 3 3 2 6 2" xfId="10067" xr:uid="{00000000-0005-0000-0000-000054270000}"/>
    <cellStyle name="Normal 15 2 3 3 3 2 7" xfId="10068" xr:uid="{00000000-0005-0000-0000-000055270000}"/>
    <cellStyle name="Normal 15 2 3 3 3 3" xfId="10069" xr:uid="{00000000-0005-0000-0000-000056270000}"/>
    <cellStyle name="Normal 15 2 3 3 3 3 2" xfId="10070" xr:uid="{00000000-0005-0000-0000-000057270000}"/>
    <cellStyle name="Normal 15 2 3 3 3 3 2 2" xfId="10071" xr:uid="{00000000-0005-0000-0000-000058270000}"/>
    <cellStyle name="Normal 15 2 3 3 3 3 3" xfId="10072" xr:uid="{00000000-0005-0000-0000-000059270000}"/>
    <cellStyle name="Normal 15 2 3 3 3 4" xfId="10073" xr:uid="{00000000-0005-0000-0000-00005A270000}"/>
    <cellStyle name="Normal 15 2 3 3 3 4 2" xfId="10074" xr:uid="{00000000-0005-0000-0000-00005B270000}"/>
    <cellStyle name="Normal 15 2 3 3 3 4 2 2" xfId="10075" xr:uid="{00000000-0005-0000-0000-00005C270000}"/>
    <cellStyle name="Normal 15 2 3 3 3 4 3" xfId="10076" xr:uid="{00000000-0005-0000-0000-00005D270000}"/>
    <cellStyle name="Normal 15 2 3 3 3 5" xfId="10077" xr:uid="{00000000-0005-0000-0000-00005E270000}"/>
    <cellStyle name="Normal 15 2 3 3 3 5 2" xfId="10078" xr:uid="{00000000-0005-0000-0000-00005F270000}"/>
    <cellStyle name="Normal 15 2 3 3 3 5 2 2" xfId="10079" xr:uid="{00000000-0005-0000-0000-000060270000}"/>
    <cellStyle name="Normal 15 2 3 3 3 5 3" xfId="10080" xr:uid="{00000000-0005-0000-0000-000061270000}"/>
    <cellStyle name="Normal 15 2 3 3 3 6" xfId="10081" xr:uid="{00000000-0005-0000-0000-000062270000}"/>
    <cellStyle name="Normal 15 2 3 3 3 6 2" xfId="10082" xr:uid="{00000000-0005-0000-0000-000063270000}"/>
    <cellStyle name="Normal 15 2 3 3 3 7" xfId="10083" xr:uid="{00000000-0005-0000-0000-000064270000}"/>
    <cellStyle name="Normal 15 2 3 3 3 7 2" xfId="10084" xr:uid="{00000000-0005-0000-0000-000065270000}"/>
    <cellStyle name="Normal 15 2 3 3 3 8" xfId="10085" xr:uid="{00000000-0005-0000-0000-000066270000}"/>
    <cellStyle name="Normal 15 2 3 3 4" xfId="10086" xr:uid="{00000000-0005-0000-0000-000067270000}"/>
    <cellStyle name="Normal 15 2 3 3 4 2" xfId="10087" xr:uid="{00000000-0005-0000-0000-000068270000}"/>
    <cellStyle name="Normal 15 2 3 3 4 2 2" xfId="10088" xr:uid="{00000000-0005-0000-0000-000069270000}"/>
    <cellStyle name="Normal 15 2 3 3 4 2 2 2" xfId="10089" xr:uid="{00000000-0005-0000-0000-00006A270000}"/>
    <cellStyle name="Normal 15 2 3 3 4 2 3" xfId="10090" xr:uid="{00000000-0005-0000-0000-00006B270000}"/>
    <cellStyle name="Normal 15 2 3 3 4 3" xfId="10091" xr:uid="{00000000-0005-0000-0000-00006C270000}"/>
    <cellStyle name="Normal 15 2 3 3 4 3 2" xfId="10092" xr:uid="{00000000-0005-0000-0000-00006D270000}"/>
    <cellStyle name="Normal 15 2 3 3 4 3 2 2" xfId="10093" xr:uid="{00000000-0005-0000-0000-00006E270000}"/>
    <cellStyle name="Normal 15 2 3 3 4 3 3" xfId="10094" xr:uid="{00000000-0005-0000-0000-00006F270000}"/>
    <cellStyle name="Normal 15 2 3 3 4 4" xfId="10095" xr:uid="{00000000-0005-0000-0000-000070270000}"/>
    <cellStyle name="Normal 15 2 3 3 4 4 2" xfId="10096" xr:uid="{00000000-0005-0000-0000-000071270000}"/>
    <cellStyle name="Normal 15 2 3 3 4 4 2 2" xfId="10097" xr:uid="{00000000-0005-0000-0000-000072270000}"/>
    <cellStyle name="Normal 15 2 3 3 4 4 3" xfId="10098" xr:uid="{00000000-0005-0000-0000-000073270000}"/>
    <cellStyle name="Normal 15 2 3 3 4 5" xfId="10099" xr:uid="{00000000-0005-0000-0000-000074270000}"/>
    <cellStyle name="Normal 15 2 3 3 4 5 2" xfId="10100" xr:uid="{00000000-0005-0000-0000-000075270000}"/>
    <cellStyle name="Normal 15 2 3 3 4 6" xfId="10101" xr:uid="{00000000-0005-0000-0000-000076270000}"/>
    <cellStyle name="Normal 15 2 3 3 4 6 2" xfId="10102" xr:uid="{00000000-0005-0000-0000-000077270000}"/>
    <cellStyle name="Normal 15 2 3 3 4 7" xfId="10103" xr:uid="{00000000-0005-0000-0000-000078270000}"/>
    <cellStyle name="Normal 15 2 3 3 5" xfId="10104" xr:uid="{00000000-0005-0000-0000-000079270000}"/>
    <cellStyle name="Normal 15 2 3 3 5 2" xfId="10105" xr:uid="{00000000-0005-0000-0000-00007A270000}"/>
    <cellStyle name="Normal 15 2 3 3 5 2 2" xfId="10106" xr:uid="{00000000-0005-0000-0000-00007B270000}"/>
    <cellStyle name="Normal 15 2 3 3 5 2 2 2" xfId="10107" xr:uid="{00000000-0005-0000-0000-00007C270000}"/>
    <cellStyle name="Normal 15 2 3 3 5 2 3" xfId="10108" xr:uid="{00000000-0005-0000-0000-00007D270000}"/>
    <cellStyle name="Normal 15 2 3 3 5 3" xfId="10109" xr:uid="{00000000-0005-0000-0000-00007E270000}"/>
    <cellStyle name="Normal 15 2 3 3 5 3 2" xfId="10110" xr:uid="{00000000-0005-0000-0000-00007F270000}"/>
    <cellStyle name="Normal 15 2 3 3 5 3 2 2" xfId="10111" xr:uid="{00000000-0005-0000-0000-000080270000}"/>
    <cellStyle name="Normal 15 2 3 3 5 3 3" xfId="10112" xr:uid="{00000000-0005-0000-0000-000081270000}"/>
    <cellStyle name="Normal 15 2 3 3 5 4" xfId="10113" xr:uid="{00000000-0005-0000-0000-000082270000}"/>
    <cellStyle name="Normal 15 2 3 3 5 4 2" xfId="10114" xr:uid="{00000000-0005-0000-0000-000083270000}"/>
    <cellStyle name="Normal 15 2 3 3 5 4 2 2" xfId="10115" xr:uid="{00000000-0005-0000-0000-000084270000}"/>
    <cellStyle name="Normal 15 2 3 3 5 4 3" xfId="10116" xr:uid="{00000000-0005-0000-0000-000085270000}"/>
    <cellStyle name="Normal 15 2 3 3 5 5" xfId="10117" xr:uid="{00000000-0005-0000-0000-000086270000}"/>
    <cellStyle name="Normal 15 2 3 3 5 5 2" xfId="10118" xr:uid="{00000000-0005-0000-0000-000087270000}"/>
    <cellStyle name="Normal 15 2 3 3 5 6" xfId="10119" xr:uid="{00000000-0005-0000-0000-000088270000}"/>
    <cellStyle name="Normal 15 2 3 3 5 6 2" xfId="10120" xr:uid="{00000000-0005-0000-0000-000089270000}"/>
    <cellStyle name="Normal 15 2 3 3 5 7" xfId="10121" xr:uid="{00000000-0005-0000-0000-00008A270000}"/>
    <cellStyle name="Normal 15 2 3 3 6" xfId="10122" xr:uid="{00000000-0005-0000-0000-00008B270000}"/>
    <cellStyle name="Normal 15 2 3 3 6 2" xfId="10123" xr:uid="{00000000-0005-0000-0000-00008C270000}"/>
    <cellStyle name="Normal 15 2 3 3 6 2 2" xfId="10124" xr:uid="{00000000-0005-0000-0000-00008D270000}"/>
    <cellStyle name="Normal 15 2 3 3 6 3" xfId="10125" xr:uid="{00000000-0005-0000-0000-00008E270000}"/>
    <cellStyle name="Normal 15 2 3 3 7" xfId="10126" xr:uid="{00000000-0005-0000-0000-00008F270000}"/>
    <cellStyle name="Normal 15 2 3 3 7 2" xfId="10127" xr:uid="{00000000-0005-0000-0000-000090270000}"/>
    <cellStyle name="Normal 15 2 3 3 7 2 2" xfId="10128" xr:uid="{00000000-0005-0000-0000-000091270000}"/>
    <cellStyle name="Normal 15 2 3 3 7 3" xfId="10129" xr:uid="{00000000-0005-0000-0000-000092270000}"/>
    <cellStyle name="Normal 15 2 3 3 8" xfId="10130" xr:uid="{00000000-0005-0000-0000-000093270000}"/>
    <cellStyle name="Normal 15 2 3 3 8 2" xfId="10131" xr:uid="{00000000-0005-0000-0000-000094270000}"/>
    <cellStyle name="Normal 15 2 3 3 8 2 2" xfId="10132" xr:uid="{00000000-0005-0000-0000-000095270000}"/>
    <cellStyle name="Normal 15 2 3 3 8 3" xfId="10133" xr:uid="{00000000-0005-0000-0000-000096270000}"/>
    <cellStyle name="Normal 15 2 3 3 9" xfId="10134" xr:uid="{00000000-0005-0000-0000-000097270000}"/>
    <cellStyle name="Normal 15 2 3 3 9 2" xfId="10135" xr:uid="{00000000-0005-0000-0000-000098270000}"/>
    <cellStyle name="Normal 15 2 3 4" xfId="10136" xr:uid="{00000000-0005-0000-0000-000099270000}"/>
    <cellStyle name="Normal 15 2 3 4 2" xfId="10137" xr:uid="{00000000-0005-0000-0000-00009A270000}"/>
    <cellStyle name="Normal 15 2 3 4 2 2" xfId="10138" xr:uid="{00000000-0005-0000-0000-00009B270000}"/>
    <cellStyle name="Normal 15 2 3 4 2 2 2" xfId="10139" xr:uid="{00000000-0005-0000-0000-00009C270000}"/>
    <cellStyle name="Normal 15 2 3 4 2 2 2 2" xfId="10140" xr:uid="{00000000-0005-0000-0000-00009D270000}"/>
    <cellStyle name="Normal 15 2 3 4 2 2 3" xfId="10141" xr:uid="{00000000-0005-0000-0000-00009E270000}"/>
    <cellStyle name="Normal 15 2 3 4 2 3" xfId="10142" xr:uid="{00000000-0005-0000-0000-00009F270000}"/>
    <cellStyle name="Normal 15 2 3 4 2 3 2" xfId="10143" xr:uid="{00000000-0005-0000-0000-0000A0270000}"/>
    <cellStyle name="Normal 15 2 3 4 2 3 2 2" xfId="10144" xr:uid="{00000000-0005-0000-0000-0000A1270000}"/>
    <cellStyle name="Normal 15 2 3 4 2 3 3" xfId="10145" xr:uid="{00000000-0005-0000-0000-0000A2270000}"/>
    <cellStyle name="Normal 15 2 3 4 2 4" xfId="10146" xr:uid="{00000000-0005-0000-0000-0000A3270000}"/>
    <cellStyle name="Normal 15 2 3 4 2 4 2" xfId="10147" xr:uid="{00000000-0005-0000-0000-0000A4270000}"/>
    <cellStyle name="Normal 15 2 3 4 2 4 2 2" xfId="10148" xr:uid="{00000000-0005-0000-0000-0000A5270000}"/>
    <cellStyle name="Normal 15 2 3 4 2 4 3" xfId="10149" xr:uid="{00000000-0005-0000-0000-0000A6270000}"/>
    <cellStyle name="Normal 15 2 3 4 2 5" xfId="10150" xr:uid="{00000000-0005-0000-0000-0000A7270000}"/>
    <cellStyle name="Normal 15 2 3 4 2 5 2" xfId="10151" xr:uid="{00000000-0005-0000-0000-0000A8270000}"/>
    <cellStyle name="Normal 15 2 3 4 2 6" xfId="10152" xr:uid="{00000000-0005-0000-0000-0000A9270000}"/>
    <cellStyle name="Normal 15 2 3 4 2 6 2" xfId="10153" xr:uid="{00000000-0005-0000-0000-0000AA270000}"/>
    <cellStyle name="Normal 15 2 3 4 2 7" xfId="10154" xr:uid="{00000000-0005-0000-0000-0000AB270000}"/>
    <cellStyle name="Normal 15 2 3 4 3" xfId="10155" xr:uid="{00000000-0005-0000-0000-0000AC270000}"/>
    <cellStyle name="Normal 15 2 3 4 3 2" xfId="10156" xr:uid="{00000000-0005-0000-0000-0000AD270000}"/>
    <cellStyle name="Normal 15 2 3 4 3 2 2" xfId="10157" xr:uid="{00000000-0005-0000-0000-0000AE270000}"/>
    <cellStyle name="Normal 15 2 3 4 3 2 2 2" xfId="10158" xr:uid="{00000000-0005-0000-0000-0000AF270000}"/>
    <cellStyle name="Normal 15 2 3 4 3 2 3" xfId="10159" xr:uid="{00000000-0005-0000-0000-0000B0270000}"/>
    <cellStyle name="Normal 15 2 3 4 3 3" xfId="10160" xr:uid="{00000000-0005-0000-0000-0000B1270000}"/>
    <cellStyle name="Normal 15 2 3 4 3 3 2" xfId="10161" xr:uid="{00000000-0005-0000-0000-0000B2270000}"/>
    <cellStyle name="Normal 15 2 3 4 3 3 2 2" xfId="10162" xr:uid="{00000000-0005-0000-0000-0000B3270000}"/>
    <cellStyle name="Normal 15 2 3 4 3 3 3" xfId="10163" xr:uid="{00000000-0005-0000-0000-0000B4270000}"/>
    <cellStyle name="Normal 15 2 3 4 3 4" xfId="10164" xr:uid="{00000000-0005-0000-0000-0000B5270000}"/>
    <cellStyle name="Normal 15 2 3 4 3 4 2" xfId="10165" xr:uid="{00000000-0005-0000-0000-0000B6270000}"/>
    <cellStyle name="Normal 15 2 3 4 3 4 2 2" xfId="10166" xr:uid="{00000000-0005-0000-0000-0000B7270000}"/>
    <cellStyle name="Normal 15 2 3 4 3 4 3" xfId="10167" xr:uid="{00000000-0005-0000-0000-0000B8270000}"/>
    <cellStyle name="Normal 15 2 3 4 3 5" xfId="10168" xr:uid="{00000000-0005-0000-0000-0000B9270000}"/>
    <cellStyle name="Normal 15 2 3 4 3 5 2" xfId="10169" xr:uid="{00000000-0005-0000-0000-0000BA270000}"/>
    <cellStyle name="Normal 15 2 3 4 3 6" xfId="10170" xr:uid="{00000000-0005-0000-0000-0000BB270000}"/>
    <cellStyle name="Normal 15 2 3 4 3 6 2" xfId="10171" xr:uid="{00000000-0005-0000-0000-0000BC270000}"/>
    <cellStyle name="Normal 15 2 3 4 3 7" xfId="10172" xr:uid="{00000000-0005-0000-0000-0000BD270000}"/>
    <cellStyle name="Normal 15 2 3 4 4" xfId="10173" xr:uid="{00000000-0005-0000-0000-0000BE270000}"/>
    <cellStyle name="Normal 15 2 3 4 4 2" xfId="10174" xr:uid="{00000000-0005-0000-0000-0000BF270000}"/>
    <cellStyle name="Normal 15 2 3 4 4 2 2" xfId="10175" xr:uid="{00000000-0005-0000-0000-0000C0270000}"/>
    <cellStyle name="Normal 15 2 3 4 4 3" xfId="10176" xr:uid="{00000000-0005-0000-0000-0000C1270000}"/>
    <cellStyle name="Normal 15 2 3 4 5" xfId="10177" xr:uid="{00000000-0005-0000-0000-0000C2270000}"/>
    <cellStyle name="Normal 15 2 3 4 5 2" xfId="10178" xr:uid="{00000000-0005-0000-0000-0000C3270000}"/>
    <cellStyle name="Normal 15 2 3 4 5 2 2" xfId="10179" xr:uid="{00000000-0005-0000-0000-0000C4270000}"/>
    <cellStyle name="Normal 15 2 3 4 5 3" xfId="10180" xr:uid="{00000000-0005-0000-0000-0000C5270000}"/>
    <cellStyle name="Normal 15 2 3 4 6" xfId="10181" xr:uid="{00000000-0005-0000-0000-0000C6270000}"/>
    <cellStyle name="Normal 15 2 3 4 6 2" xfId="10182" xr:uid="{00000000-0005-0000-0000-0000C7270000}"/>
    <cellStyle name="Normal 15 2 3 4 6 2 2" xfId="10183" xr:uid="{00000000-0005-0000-0000-0000C8270000}"/>
    <cellStyle name="Normal 15 2 3 4 6 3" xfId="10184" xr:uid="{00000000-0005-0000-0000-0000C9270000}"/>
    <cellStyle name="Normal 15 2 3 4 7" xfId="10185" xr:uid="{00000000-0005-0000-0000-0000CA270000}"/>
    <cellStyle name="Normal 15 2 3 4 7 2" xfId="10186" xr:uid="{00000000-0005-0000-0000-0000CB270000}"/>
    <cellStyle name="Normal 15 2 3 4 8" xfId="10187" xr:uid="{00000000-0005-0000-0000-0000CC270000}"/>
    <cellStyle name="Normal 15 2 3 4 8 2" xfId="10188" xr:uid="{00000000-0005-0000-0000-0000CD270000}"/>
    <cellStyle name="Normal 15 2 3 4 9" xfId="10189" xr:uid="{00000000-0005-0000-0000-0000CE270000}"/>
    <cellStyle name="Normal 15 2 3 5" xfId="10190" xr:uid="{00000000-0005-0000-0000-0000CF270000}"/>
    <cellStyle name="Normal 15 2 3 5 2" xfId="10191" xr:uid="{00000000-0005-0000-0000-0000D0270000}"/>
    <cellStyle name="Normal 15 2 3 5 2 2" xfId="10192" xr:uid="{00000000-0005-0000-0000-0000D1270000}"/>
    <cellStyle name="Normal 15 2 3 5 2 2 2" xfId="10193" xr:uid="{00000000-0005-0000-0000-0000D2270000}"/>
    <cellStyle name="Normal 15 2 3 5 2 2 2 2" xfId="10194" xr:uid="{00000000-0005-0000-0000-0000D3270000}"/>
    <cellStyle name="Normal 15 2 3 5 2 2 3" xfId="10195" xr:uid="{00000000-0005-0000-0000-0000D4270000}"/>
    <cellStyle name="Normal 15 2 3 5 2 3" xfId="10196" xr:uid="{00000000-0005-0000-0000-0000D5270000}"/>
    <cellStyle name="Normal 15 2 3 5 2 3 2" xfId="10197" xr:uid="{00000000-0005-0000-0000-0000D6270000}"/>
    <cellStyle name="Normal 15 2 3 5 2 3 2 2" xfId="10198" xr:uid="{00000000-0005-0000-0000-0000D7270000}"/>
    <cellStyle name="Normal 15 2 3 5 2 3 3" xfId="10199" xr:uid="{00000000-0005-0000-0000-0000D8270000}"/>
    <cellStyle name="Normal 15 2 3 5 2 4" xfId="10200" xr:uid="{00000000-0005-0000-0000-0000D9270000}"/>
    <cellStyle name="Normal 15 2 3 5 2 4 2" xfId="10201" xr:uid="{00000000-0005-0000-0000-0000DA270000}"/>
    <cellStyle name="Normal 15 2 3 5 2 4 2 2" xfId="10202" xr:uid="{00000000-0005-0000-0000-0000DB270000}"/>
    <cellStyle name="Normal 15 2 3 5 2 4 3" xfId="10203" xr:uid="{00000000-0005-0000-0000-0000DC270000}"/>
    <cellStyle name="Normal 15 2 3 5 2 5" xfId="10204" xr:uid="{00000000-0005-0000-0000-0000DD270000}"/>
    <cellStyle name="Normal 15 2 3 5 2 5 2" xfId="10205" xr:uid="{00000000-0005-0000-0000-0000DE270000}"/>
    <cellStyle name="Normal 15 2 3 5 2 6" xfId="10206" xr:uid="{00000000-0005-0000-0000-0000DF270000}"/>
    <cellStyle name="Normal 15 2 3 5 2 6 2" xfId="10207" xr:uid="{00000000-0005-0000-0000-0000E0270000}"/>
    <cellStyle name="Normal 15 2 3 5 2 7" xfId="10208" xr:uid="{00000000-0005-0000-0000-0000E1270000}"/>
    <cellStyle name="Normal 15 2 3 5 3" xfId="10209" xr:uid="{00000000-0005-0000-0000-0000E2270000}"/>
    <cellStyle name="Normal 15 2 3 5 3 2" xfId="10210" xr:uid="{00000000-0005-0000-0000-0000E3270000}"/>
    <cellStyle name="Normal 15 2 3 5 3 2 2" xfId="10211" xr:uid="{00000000-0005-0000-0000-0000E4270000}"/>
    <cellStyle name="Normal 15 2 3 5 3 3" xfId="10212" xr:uid="{00000000-0005-0000-0000-0000E5270000}"/>
    <cellStyle name="Normal 15 2 3 5 4" xfId="10213" xr:uid="{00000000-0005-0000-0000-0000E6270000}"/>
    <cellStyle name="Normal 15 2 3 5 4 2" xfId="10214" xr:uid="{00000000-0005-0000-0000-0000E7270000}"/>
    <cellStyle name="Normal 15 2 3 5 4 2 2" xfId="10215" xr:uid="{00000000-0005-0000-0000-0000E8270000}"/>
    <cellStyle name="Normal 15 2 3 5 4 3" xfId="10216" xr:uid="{00000000-0005-0000-0000-0000E9270000}"/>
    <cellStyle name="Normal 15 2 3 5 5" xfId="10217" xr:uid="{00000000-0005-0000-0000-0000EA270000}"/>
    <cellStyle name="Normal 15 2 3 5 5 2" xfId="10218" xr:uid="{00000000-0005-0000-0000-0000EB270000}"/>
    <cellStyle name="Normal 15 2 3 5 5 2 2" xfId="10219" xr:uid="{00000000-0005-0000-0000-0000EC270000}"/>
    <cellStyle name="Normal 15 2 3 5 5 3" xfId="10220" xr:uid="{00000000-0005-0000-0000-0000ED270000}"/>
    <cellStyle name="Normal 15 2 3 5 6" xfId="10221" xr:uid="{00000000-0005-0000-0000-0000EE270000}"/>
    <cellStyle name="Normal 15 2 3 5 6 2" xfId="10222" xr:uid="{00000000-0005-0000-0000-0000EF270000}"/>
    <cellStyle name="Normal 15 2 3 5 7" xfId="10223" xr:uid="{00000000-0005-0000-0000-0000F0270000}"/>
    <cellStyle name="Normal 15 2 3 5 7 2" xfId="10224" xr:uid="{00000000-0005-0000-0000-0000F1270000}"/>
    <cellStyle name="Normal 15 2 3 5 8" xfId="10225" xr:uid="{00000000-0005-0000-0000-0000F2270000}"/>
    <cellStyle name="Normal 15 2 3 6" xfId="10226" xr:uid="{00000000-0005-0000-0000-0000F3270000}"/>
    <cellStyle name="Normal 15 2 3 6 2" xfId="10227" xr:uid="{00000000-0005-0000-0000-0000F4270000}"/>
    <cellStyle name="Normal 15 2 3 6 2 2" xfId="10228" xr:uid="{00000000-0005-0000-0000-0000F5270000}"/>
    <cellStyle name="Normal 15 2 3 6 2 2 2" xfId="10229" xr:uid="{00000000-0005-0000-0000-0000F6270000}"/>
    <cellStyle name="Normal 15 2 3 6 2 3" xfId="10230" xr:uid="{00000000-0005-0000-0000-0000F7270000}"/>
    <cellStyle name="Normal 15 2 3 6 3" xfId="10231" xr:uid="{00000000-0005-0000-0000-0000F8270000}"/>
    <cellStyle name="Normal 15 2 3 6 3 2" xfId="10232" xr:uid="{00000000-0005-0000-0000-0000F9270000}"/>
    <cellStyle name="Normal 15 2 3 6 3 2 2" xfId="10233" xr:uid="{00000000-0005-0000-0000-0000FA270000}"/>
    <cellStyle name="Normal 15 2 3 6 3 3" xfId="10234" xr:uid="{00000000-0005-0000-0000-0000FB270000}"/>
    <cellStyle name="Normal 15 2 3 6 4" xfId="10235" xr:uid="{00000000-0005-0000-0000-0000FC270000}"/>
    <cellStyle name="Normal 15 2 3 6 4 2" xfId="10236" xr:uid="{00000000-0005-0000-0000-0000FD270000}"/>
    <cellStyle name="Normal 15 2 3 6 4 2 2" xfId="10237" xr:uid="{00000000-0005-0000-0000-0000FE270000}"/>
    <cellStyle name="Normal 15 2 3 6 4 3" xfId="10238" xr:uid="{00000000-0005-0000-0000-0000FF270000}"/>
    <cellStyle name="Normal 15 2 3 6 5" xfId="10239" xr:uid="{00000000-0005-0000-0000-000000280000}"/>
    <cellStyle name="Normal 15 2 3 6 5 2" xfId="10240" xr:uid="{00000000-0005-0000-0000-000001280000}"/>
    <cellStyle name="Normal 15 2 3 6 6" xfId="10241" xr:uid="{00000000-0005-0000-0000-000002280000}"/>
    <cellStyle name="Normal 15 2 3 6 6 2" xfId="10242" xr:uid="{00000000-0005-0000-0000-000003280000}"/>
    <cellStyle name="Normal 15 2 3 6 7" xfId="10243" xr:uid="{00000000-0005-0000-0000-000004280000}"/>
    <cellStyle name="Normal 15 2 3 7" xfId="10244" xr:uid="{00000000-0005-0000-0000-000005280000}"/>
    <cellStyle name="Normal 15 2 3 7 2" xfId="10245" xr:uid="{00000000-0005-0000-0000-000006280000}"/>
    <cellStyle name="Normal 15 2 3 7 2 2" xfId="10246" xr:uid="{00000000-0005-0000-0000-000007280000}"/>
    <cellStyle name="Normal 15 2 3 7 2 2 2" xfId="10247" xr:uid="{00000000-0005-0000-0000-000008280000}"/>
    <cellStyle name="Normal 15 2 3 7 2 3" xfId="10248" xr:uid="{00000000-0005-0000-0000-000009280000}"/>
    <cellStyle name="Normal 15 2 3 7 3" xfId="10249" xr:uid="{00000000-0005-0000-0000-00000A280000}"/>
    <cellStyle name="Normal 15 2 3 7 3 2" xfId="10250" xr:uid="{00000000-0005-0000-0000-00000B280000}"/>
    <cellStyle name="Normal 15 2 3 7 3 2 2" xfId="10251" xr:uid="{00000000-0005-0000-0000-00000C280000}"/>
    <cellStyle name="Normal 15 2 3 7 3 3" xfId="10252" xr:uid="{00000000-0005-0000-0000-00000D280000}"/>
    <cellStyle name="Normal 15 2 3 7 4" xfId="10253" xr:uid="{00000000-0005-0000-0000-00000E280000}"/>
    <cellStyle name="Normal 15 2 3 7 4 2" xfId="10254" xr:uid="{00000000-0005-0000-0000-00000F280000}"/>
    <cellStyle name="Normal 15 2 3 7 4 2 2" xfId="10255" xr:uid="{00000000-0005-0000-0000-000010280000}"/>
    <cellStyle name="Normal 15 2 3 7 4 3" xfId="10256" xr:uid="{00000000-0005-0000-0000-000011280000}"/>
    <cellStyle name="Normal 15 2 3 7 5" xfId="10257" xr:uid="{00000000-0005-0000-0000-000012280000}"/>
    <cellStyle name="Normal 15 2 3 7 5 2" xfId="10258" xr:uid="{00000000-0005-0000-0000-000013280000}"/>
    <cellStyle name="Normal 15 2 3 7 6" xfId="10259" xr:uid="{00000000-0005-0000-0000-000014280000}"/>
    <cellStyle name="Normal 15 2 3 7 6 2" xfId="10260" xr:uid="{00000000-0005-0000-0000-000015280000}"/>
    <cellStyle name="Normal 15 2 3 7 7" xfId="10261" xr:uid="{00000000-0005-0000-0000-000016280000}"/>
    <cellStyle name="Normal 15 2 3 8" xfId="10262" xr:uid="{00000000-0005-0000-0000-000017280000}"/>
    <cellStyle name="Normal 15 2 3 8 2" xfId="10263" xr:uid="{00000000-0005-0000-0000-000018280000}"/>
    <cellStyle name="Normal 15 2 3 8 2 2" xfId="10264" xr:uid="{00000000-0005-0000-0000-000019280000}"/>
    <cellStyle name="Normal 15 2 3 8 3" xfId="10265" xr:uid="{00000000-0005-0000-0000-00001A280000}"/>
    <cellStyle name="Normal 15 2 3 9" xfId="10266" xr:uid="{00000000-0005-0000-0000-00001B280000}"/>
    <cellStyle name="Normal 15 2 3 9 2" xfId="10267" xr:uid="{00000000-0005-0000-0000-00001C280000}"/>
    <cellStyle name="Normal 15 2 3 9 2 2" xfId="10268" xr:uid="{00000000-0005-0000-0000-00001D280000}"/>
    <cellStyle name="Normal 15 2 3 9 3" xfId="10269" xr:uid="{00000000-0005-0000-0000-00001E280000}"/>
    <cellStyle name="Normal 15 2 3_Confidential Information" xfId="10270" xr:uid="{00000000-0005-0000-0000-00001F280000}"/>
    <cellStyle name="Normal 15 2 4" xfId="10271" xr:uid="{00000000-0005-0000-0000-000020280000}"/>
    <cellStyle name="Normal 15 2 4 10" xfId="10272" xr:uid="{00000000-0005-0000-0000-000021280000}"/>
    <cellStyle name="Normal 15 2 4 10 2" xfId="10273" xr:uid="{00000000-0005-0000-0000-000022280000}"/>
    <cellStyle name="Normal 15 2 4 11" xfId="10274" xr:uid="{00000000-0005-0000-0000-000023280000}"/>
    <cellStyle name="Normal 15 2 4 2" xfId="10275" xr:uid="{00000000-0005-0000-0000-000024280000}"/>
    <cellStyle name="Normal 15 2 4 2 2" xfId="10276" xr:uid="{00000000-0005-0000-0000-000025280000}"/>
    <cellStyle name="Normal 15 2 4 2 2 2" xfId="10277" xr:uid="{00000000-0005-0000-0000-000026280000}"/>
    <cellStyle name="Normal 15 2 4 2 2 2 2" xfId="10278" xr:uid="{00000000-0005-0000-0000-000027280000}"/>
    <cellStyle name="Normal 15 2 4 2 2 2 2 2" xfId="10279" xr:uid="{00000000-0005-0000-0000-000028280000}"/>
    <cellStyle name="Normal 15 2 4 2 2 2 3" xfId="10280" xr:uid="{00000000-0005-0000-0000-000029280000}"/>
    <cellStyle name="Normal 15 2 4 2 2 3" xfId="10281" xr:uid="{00000000-0005-0000-0000-00002A280000}"/>
    <cellStyle name="Normal 15 2 4 2 2 3 2" xfId="10282" xr:uid="{00000000-0005-0000-0000-00002B280000}"/>
    <cellStyle name="Normal 15 2 4 2 2 3 2 2" xfId="10283" xr:uid="{00000000-0005-0000-0000-00002C280000}"/>
    <cellStyle name="Normal 15 2 4 2 2 3 3" xfId="10284" xr:uid="{00000000-0005-0000-0000-00002D280000}"/>
    <cellStyle name="Normal 15 2 4 2 2 4" xfId="10285" xr:uid="{00000000-0005-0000-0000-00002E280000}"/>
    <cellStyle name="Normal 15 2 4 2 2 4 2" xfId="10286" xr:uid="{00000000-0005-0000-0000-00002F280000}"/>
    <cellStyle name="Normal 15 2 4 2 2 4 2 2" xfId="10287" xr:uid="{00000000-0005-0000-0000-000030280000}"/>
    <cellStyle name="Normal 15 2 4 2 2 4 3" xfId="10288" xr:uid="{00000000-0005-0000-0000-000031280000}"/>
    <cellStyle name="Normal 15 2 4 2 2 5" xfId="10289" xr:uid="{00000000-0005-0000-0000-000032280000}"/>
    <cellStyle name="Normal 15 2 4 2 2 5 2" xfId="10290" xr:uid="{00000000-0005-0000-0000-000033280000}"/>
    <cellStyle name="Normal 15 2 4 2 2 6" xfId="10291" xr:uid="{00000000-0005-0000-0000-000034280000}"/>
    <cellStyle name="Normal 15 2 4 2 2 6 2" xfId="10292" xr:uid="{00000000-0005-0000-0000-000035280000}"/>
    <cellStyle name="Normal 15 2 4 2 2 7" xfId="10293" xr:uid="{00000000-0005-0000-0000-000036280000}"/>
    <cellStyle name="Normal 15 2 4 2 3" xfId="10294" xr:uid="{00000000-0005-0000-0000-000037280000}"/>
    <cellStyle name="Normal 15 2 4 2 3 2" xfId="10295" xr:uid="{00000000-0005-0000-0000-000038280000}"/>
    <cellStyle name="Normal 15 2 4 2 3 2 2" xfId="10296" xr:uid="{00000000-0005-0000-0000-000039280000}"/>
    <cellStyle name="Normal 15 2 4 2 3 2 2 2" xfId="10297" xr:uid="{00000000-0005-0000-0000-00003A280000}"/>
    <cellStyle name="Normal 15 2 4 2 3 2 3" xfId="10298" xr:uid="{00000000-0005-0000-0000-00003B280000}"/>
    <cellStyle name="Normal 15 2 4 2 3 3" xfId="10299" xr:uid="{00000000-0005-0000-0000-00003C280000}"/>
    <cellStyle name="Normal 15 2 4 2 3 3 2" xfId="10300" xr:uid="{00000000-0005-0000-0000-00003D280000}"/>
    <cellStyle name="Normal 15 2 4 2 3 3 2 2" xfId="10301" xr:uid="{00000000-0005-0000-0000-00003E280000}"/>
    <cellStyle name="Normal 15 2 4 2 3 3 3" xfId="10302" xr:uid="{00000000-0005-0000-0000-00003F280000}"/>
    <cellStyle name="Normal 15 2 4 2 3 4" xfId="10303" xr:uid="{00000000-0005-0000-0000-000040280000}"/>
    <cellStyle name="Normal 15 2 4 2 3 4 2" xfId="10304" xr:uid="{00000000-0005-0000-0000-000041280000}"/>
    <cellStyle name="Normal 15 2 4 2 3 4 2 2" xfId="10305" xr:uid="{00000000-0005-0000-0000-000042280000}"/>
    <cellStyle name="Normal 15 2 4 2 3 4 3" xfId="10306" xr:uid="{00000000-0005-0000-0000-000043280000}"/>
    <cellStyle name="Normal 15 2 4 2 3 5" xfId="10307" xr:uid="{00000000-0005-0000-0000-000044280000}"/>
    <cellStyle name="Normal 15 2 4 2 3 5 2" xfId="10308" xr:uid="{00000000-0005-0000-0000-000045280000}"/>
    <cellStyle name="Normal 15 2 4 2 3 6" xfId="10309" xr:uid="{00000000-0005-0000-0000-000046280000}"/>
    <cellStyle name="Normal 15 2 4 2 3 6 2" xfId="10310" xr:uid="{00000000-0005-0000-0000-000047280000}"/>
    <cellStyle name="Normal 15 2 4 2 3 7" xfId="10311" xr:uid="{00000000-0005-0000-0000-000048280000}"/>
    <cellStyle name="Normal 15 2 4 2 4" xfId="10312" xr:uid="{00000000-0005-0000-0000-000049280000}"/>
    <cellStyle name="Normal 15 2 4 2 4 2" xfId="10313" xr:uid="{00000000-0005-0000-0000-00004A280000}"/>
    <cellStyle name="Normal 15 2 4 2 4 2 2" xfId="10314" xr:uid="{00000000-0005-0000-0000-00004B280000}"/>
    <cellStyle name="Normal 15 2 4 2 4 3" xfId="10315" xr:uid="{00000000-0005-0000-0000-00004C280000}"/>
    <cellStyle name="Normal 15 2 4 2 5" xfId="10316" xr:uid="{00000000-0005-0000-0000-00004D280000}"/>
    <cellStyle name="Normal 15 2 4 2 5 2" xfId="10317" xr:uid="{00000000-0005-0000-0000-00004E280000}"/>
    <cellStyle name="Normal 15 2 4 2 5 2 2" xfId="10318" xr:uid="{00000000-0005-0000-0000-00004F280000}"/>
    <cellStyle name="Normal 15 2 4 2 5 3" xfId="10319" xr:uid="{00000000-0005-0000-0000-000050280000}"/>
    <cellStyle name="Normal 15 2 4 2 6" xfId="10320" xr:uid="{00000000-0005-0000-0000-000051280000}"/>
    <cellStyle name="Normal 15 2 4 2 6 2" xfId="10321" xr:uid="{00000000-0005-0000-0000-000052280000}"/>
    <cellStyle name="Normal 15 2 4 2 6 2 2" xfId="10322" xr:uid="{00000000-0005-0000-0000-000053280000}"/>
    <cellStyle name="Normal 15 2 4 2 6 3" xfId="10323" xr:uid="{00000000-0005-0000-0000-000054280000}"/>
    <cellStyle name="Normal 15 2 4 2 7" xfId="10324" xr:uid="{00000000-0005-0000-0000-000055280000}"/>
    <cellStyle name="Normal 15 2 4 2 7 2" xfId="10325" xr:uid="{00000000-0005-0000-0000-000056280000}"/>
    <cellStyle name="Normal 15 2 4 2 8" xfId="10326" xr:uid="{00000000-0005-0000-0000-000057280000}"/>
    <cellStyle name="Normal 15 2 4 2 8 2" xfId="10327" xr:uid="{00000000-0005-0000-0000-000058280000}"/>
    <cellStyle name="Normal 15 2 4 2 9" xfId="10328" xr:uid="{00000000-0005-0000-0000-000059280000}"/>
    <cellStyle name="Normal 15 2 4 3" xfId="10329" xr:uid="{00000000-0005-0000-0000-00005A280000}"/>
    <cellStyle name="Normal 15 2 4 3 2" xfId="10330" xr:uid="{00000000-0005-0000-0000-00005B280000}"/>
    <cellStyle name="Normal 15 2 4 3 2 2" xfId="10331" xr:uid="{00000000-0005-0000-0000-00005C280000}"/>
    <cellStyle name="Normal 15 2 4 3 2 2 2" xfId="10332" xr:uid="{00000000-0005-0000-0000-00005D280000}"/>
    <cellStyle name="Normal 15 2 4 3 2 2 2 2" xfId="10333" xr:uid="{00000000-0005-0000-0000-00005E280000}"/>
    <cellStyle name="Normal 15 2 4 3 2 2 3" xfId="10334" xr:uid="{00000000-0005-0000-0000-00005F280000}"/>
    <cellStyle name="Normal 15 2 4 3 2 3" xfId="10335" xr:uid="{00000000-0005-0000-0000-000060280000}"/>
    <cellStyle name="Normal 15 2 4 3 2 3 2" xfId="10336" xr:uid="{00000000-0005-0000-0000-000061280000}"/>
    <cellStyle name="Normal 15 2 4 3 2 3 2 2" xfId="10337" xr:uid="{00000000-0005-0000-0000-000062280000}"/>
    <cellStyle name="Normal 15 2 4 3 2 3 3" xfId="10338" xr:uid="{00000000-0005-0000-0000-000063280000}"/>
    <cellStyle name="Normal 15 2 4 3 2 4" xfId="10339" xr:uid="{00000000-0005-0000-0000-000064280000}"/>
    <cellStyle name="Normal 15 2 4 3 2 4 2" xfId="10340" xr:uid="{00000000-0005-0000-0000-000065280000}"/>
    <cellStyle name="Normal 15 2 4 3 2 4 2 2" xfId="10341" xr:uid="{00000000-0005-0000-0000-000066280000}"/>
    <cellStyle name="Normal 15 2 4 3 2 4 3" xfId="10342" xr:uid="{00000000-0005-0000-0000-000067280000}"/>
    <cellStyle name="Normal 15 2 4 3 2 5" xfId="10343" xr:uid="{00000000-0005-0000-0000-000068280000}"/>
    <cellStyle name="Normal 15 2 4 3 2 5 2" xfId="10344" xr:uid="{00000000-0005-0000-0000-000069280000}"/>
    <cellStyle name="Normal 15 2 4 3 2 6" xfId="10345" xr:uid="{00000000-0005-0000-0000-00006A280000}"/>
    <cellStyle name="Normal 15 2 4 3 2 6 2" xfId="10346" xr:uid="{00000000-0005-0000-0000-00006B280000}"/>
    <cellStyle name="Normal 15 2 4 3 2 7" xfId="10347" xr:uid="{00000000-0005-0000-0000-00006C280000}"/>
    <cellStyle name="Normal 15 2 4 3 3" xfId="10348" xr:uid="{00000000-0005-0000-0000-00006D280000}"/>
    <cellStyle name="Normal 15 2 4 3 3 2" xfId="10349" xr:uid="{00000000-0005-0000-0000-00006E280000}"/>
    <cellStyle name="Normal 15 2 4 3 3 2 2" xfId="10350" xr:uid="{00000000-0005-0000-0000-00006F280000}"/>
    <cellStyle name="Normal 15 2 4 3 3 3" xfId="10351" xr:uid="{00000000-0005-0000-0000-000070280000}"/>
    <cellStyle name="Normal 15 2 4 3 4" xfId="10352" xr:uid="{00000000-0005-0000-0000-000071280000}"/>
    <cellStyle name="Normal 15 2 4 3 4 2" xfId="10353" xr:uid="{00000000-0005-0000-0000-000072280000}"/>
    <cellStyle name="Normal 15 2 4 3 4 2 2" xfId="10354" xr:uid="{00000000-0005-0000-0000-000073280000}"/>
    <cellStyle name="Normal 15 2 4 3 4 3" xfId="10355" xr:uid="{00000000-0005-0000-0000-000074280000}"/>
    <cellStyle name="Normal 15 2 4 3 5" xfId="10356" xr:uid="{00000000-0005-0000-0000-000075280000}"/>
    <cellStyle name="Normal 15 2 4 3 5 2" xfId="10357" xr:uid="{00000000-0005-0000-0000-000076280000}"/>
    <cellStyle name="Normal 15 2 4 3 5 2 2" xfId="10358" xr:uid="{00000000-0005-0000-0000-000077280000}"/>
    <cellStyle name="Normal 15 2 4 3 5 3" xfId="10359" xr:uid="{00000000-0005-0000-0000-000078280000}"/>
    <cellStyle name="Normal 15 2 4 3 6" xfId="10360" xr:uid="{00000000-0005-0000-0000-000079280000}"/>
    <cellStyle name="Normal 15 2 4 3 6 2" xfId="10361" xr:uid="{00000000-0005-0000-0000-00007A280000}"/>
    <cellStyle name="Normal 15 2 4 3 7" xfId="10362" xr:uid="{00000000-0005-0000-0000-00007B280000}"/>
    <cellStyle name="Normal 15 2 4 3 7 2" xfId="10363" xr:uid="{00000000-0005-0000-0000-00007C280000}"/>
    <cellStyle name="Normal 15 2 4 3 8" xfId="10364" xr:uid="{00000000-0005-0000-0000-00007D280000}"/>
    <cellStyle name="Normal 15 2 4 4" xfId="10365" xr:uid="{00000000-0005-0000-0000-00007E280000}"/>
    <cellStyle name="Normal 15 2 4 4 2" xfId="10366" xr:uid="{00000000-0005-0000-0000-00007F280000}"/>
    <cellStyle name="Normal 15 2 4 4 2 2" xfId="10367" xr:uid="{00000000-0005-0000-0000-000080280000}"/>
    <cellStyle name="Normal 15 2 4 4 2 2 2" xfId="10368" xr:uid="{00000000-0005-0000-0000-000081280000}"/>
    <cellStyle name="Normal 15 2 4 4 2 3" xfId="10369" xr:uid="{00000000-0005-0000-0000-000082280000}"/>
    <cellStyle name="Normal 15 2 4 4 3" xfId="10370" xr:uid="{00000000-0005-0000-0000-000083280000}"/>
    <cellStyle name="Normal 15 2 4 4 3 2" xfId="10371" xr:uid="{00000000-0005-0000-0000-000084280000}"/>
    <cellStyle name="Normal 15 2 4 4 3 2 2" xfId="10372" xr:uid="{00000000-0005-0000-0000-000085280000}"/>
    <cellStyle name="Normal 15 2 4 4 3 3" xfId="10373" xr:uid="{00000000-0005-0000-0000-000086280000}"/>
    <cellStyle name="Normal 15 2 4 4 4" xfId="10374" xr:uid="{00000000-0005-0000-0000-000087280000}"/>
    <cellStyle name="Normal 15 2 4 4 4 2" xfId="10375" xr:uid="{00000000-0005-0000-0000-000088280000}"/>
    <cellStyle name="Normal 15 2 4 4 4 2 2" xfId="10376" xr:uid="{00000000-0005-0000-0000-000089280000}"/>
    <cellStyle name="Normal 15 2 4 4 4 3" xfId="10377" xr:uid="{00000000-0005-0000-0000-00008A280000}"/>
    <cellStyle name="Normal 15 2 4 4 5" xfId="10378" xr:uid="{00000000-0005-0000-0000-00008B280000}"/>
    <cellStyle name="Normal 15 2 4 4 5 2" xfId="10379" xr:uid="{00000000-0005-0000-0000-00008C280000}"/>
    <cellStyle name="Normal 15 2 4 4 6" xfId="10380" xr:uid="{00000000-0005-0000-0000-00008D280000}"/>
    <cellStyle name="Normal 15 2 4 4 6 2" xfId="10381" xr:uid="{00000000-0005-0000-0000-00008E280000}"/>
    <cellStyle name="Normal 15 2 4 4 7" xfId="10382" xr:uid="{00000000-0005-0000-0000-00008F280000}"/>
    <cellStyle name="Normal 15 2 4 5" xfId="10383" xr:uid="{00000000-0005-0000-0000-000090280000}"/>
    <cellStyle name="Normal 15 2 4 5 2" xfId="10384" xr:uid="{00000000-0005-0000-0000-000091280000}"/>
    <cellStyle name="Normal 15 2 4 5 2 2" xfId="10385" xr:uid="{00000000-0005-0000-0000-000092280000}"/>
    <cellStyle name="Normal 15 2 4 5 2 2 2" xfId="10386" xr:uid="{00000000-0005-0000-0000-000093280000}"/>
    <cellStyle name="Normal 15 2 4 5 2 3" xfId="10387" xr:uid="{00000000-0005-0000-0000-000094280000}"/>
    <cellStyle name="Normal 15 2 4 5 3" xfId="10388" xr:uid="{00000000-0005-0000-0000-000095280000}"/>
    <cellStyle name="Normal 15 2 4 5 3 2" xfId="10389" xr:uid="{00000000-0005-0000-0000-000096280000}"/>
    <cellStyle name="Normal 15 2 4 5 3 2 2" xfId="10390" xr:uid="{00000000-0005-0000-0000-000097280000}"/>
    <cellStyle name="Normal 15 2 4 5 3 3" xfId="10391" xr:uid="{00000000-0005-0000-0000-000098280000}"/>
    <cellStyle name="Normal 15 2 4 5 4" xfId="10392" xr:uid="{00000000-0005-0000-0000-000099280000}"/>
    <cellStyle name="Normal 15 2 4 5 4 2" xfId="10393" xr:uid="{00000000-0005-0000-0000-00009A280000}"/>
    <cellStyle name="Normal 15 2 4 5 4 2 2" xfId="10394" xr:uid="{00000000-0005-0000-0000-00009B280000}"/>
    <cellStyle name="Normal 15 2 4 5 4 3" xfId="10395" xr:uid="{00000000-0005-0000-0000-00009C280000}"/>
    <cellStyle name="Normal 15 2 4 5 5" xfId="10396" xr:uid="{00000000-0005-0000-0000-00009D280000}"/>
    <cellStyle name="Normal 15 2 4 5 5 2" xfId="10397" xr:uid="{00000000-0005-0000-0000-00009E280000}"/>
    <cellStyle name="Normal 15 2 4 5 6" xfId="10398" xr:uid="{00000000-0005-0000-0000-00009F280000}"/>
    <cellStyle name="Normal 15 2 4 5 6 2" xfId="10399" xr:uid="{00000000-0005-0000-0000-0000A0280000}"/>
    <cellStyle name="Normal 15 2 4 5 7" xfId="10400" xr:uid="{00000000-0005-0000-0000-0000A1280000}"/>
    <cellStyle name="Normal 15 2 4 6" xfId="10401" xr:uid="{00000000-0005-0000-0000-0000A2280000}"/>
    <cellStyle name="Normal 15 2 4 6 2" xfId="10402" xr:uid="{00000000-0005-0000-0000-0000A3280000}"/>
    <cellStyle name="Normal 15 2 4 6 2 2" xfId="10403" xr:uid="{00000000-0005-0000-0000-0000A4280000}"/>
    <cellStyle name="Normal 15 2 4 6 3" xfId="10404" xr:uid="{00000000-0005-0000-0000-0000A5280000}"/>
    <cellStyle name="Normal 15 2 4 7" xfId="10405" xr:uid="{00000000-0005-0000-0000-0000A6280000}"/>
    <cellStyle name="Normal 15 2 4 7 2" xfId="10406" xr:uid="{00000000-0005-0000-0000-0000A7280000}"/>
    <cellStyle name="Normal 15 2 4 7 2 2" xfId="10407" xr:uid="{00000000-0005-0000-0000-0000A8280000}"/>
    <cellStyle name="Normal 15 2 4 7 3" xfId="10408" xr:uid="{00000000-0005-0000-0000-0000A9280000}"/>
    <cellStyle name="Normal 15 2 4 8" xfId="10409" xr:uid="{00000000-0005-0000-0000-0000AA280000}"/>
    <cellStyle name="Normal 15 2 4 8 2" xfId="10410" xr:uid="{00000000-0005-0000-0000-0000AB280000}"/>
    <cellStyle name="Normal 15 2 4 8 2 2" xfId="10411" xr:uid="{00000000-0005-0000-0000-0000AC280000}"/>
    <cellStyle name="Normal 15 2 4 8 3" xfId="10412" xr:uid="{00000000-0005-0000-0000-0000AD280000}"/>
    <cellStyle name="Normal 15 2 4 9" xfId="10413" xr:uid="{00000000-0005-0000-0000-0000AE280000}"/>
    <cellStyle name="Normal 15 2 4 9 2" xfId="10414" xr:uid="{00000000-0005-0000-0000-0000AF280000}"/>
    <cellStyle name="Normal 15 2 5" xfId="10415" xr:uid="{00000000-0005-0000-0000-0000B0280000}"/>
    <cellStyle name="Normal 15 2 5 10" xfId="10416" xr:uid="{00000000-0005-0000-0000-0000B1280000}"/>
    <cellStyle name="Normal 15 2 5 10 2" xfId="10417" xr:uid="{00000000-0005-0000-0000-0000B2280000}"/>
    <cellStyle name="Normal 15 2 5 11" xfId="10418" xr:uid="{00000000-0005-0000-0000-0000B3280000}"/>
    <cellStyle name="Normal 15 2 5 2" xfId="10419" xr:uid="{00000000-0005-0000-0000-0000B4280000}"/>
    <cellStyle name="Normal 15 2 5 2 2" xfId="10420" xr:uid="{00000000-0005-0000-0000-0000B5280000}"/>
    <cellStyle name="Normal 15 2 5 2 2 2" xfId="10421" xr:uid="{00000000-0005-0000-0000-0000B6280000}"/>
    <cellStyle name="Normal 15 2 5 2 2 2 2" xfId="10422" xr:uid="{00000000-0005-0000-0000-0000B7280000}"/>
    <cellStyle name="Normal 15 2 5 2 2 2 2 2" xfId="10423" xr:uid="{00000000-0005-0000-0000-0000B8280000}"/>
    <cellStyle name="Normal 15 2 5 2 2 2 3" xfId="10424" xr:uid="{00000000-0005-0000-0000-0000B9280000}"/>
    <cellStyle name="Normal 15 2 5 2 2 3" xfId="10425" xr:uid="{00000000-0005-0000-0000-0000BA280000}"/>
    <cellStyle name="Normal 15 2 5 2 2 3 2" xfId="10426" xr:uid="{00000000-0005-0000-0000-0000BB280000}"/>
    <cellStyle name="Normal 15 2 5 2 2 3 2 2" xfId="10427" xr:uid="{00000000-0005-0000-0000-0000BC280000}"/>
    <cellStyle name="Normal 15 2 5 2 2 3 3" xfId="10428" xr:uid="{00000000-0005-0000-0000-0000BD280000}"/>
    <cellStyle name="Normal 15 2 5 2 2 4" xfId="10429" xr:uid="{00000000-0005-0000-0000-0000BE280000}"/>
    <cellStyle name="Normal 15 2 5 2 2 4 2" xfId="10430" xr:uid="{00000000-0005-0000-0000-0000BF280000}"/>
    <cellStyle name="Normal 15 2 5 2 2 4 2 2" xfId="10431" xr:uid="{00000000-0005-0000-0000-0000C0280000}"/>
    <cellStyle name="Normal 15 2 5 2 2 4 3" xfId="10432" xr:uid="{00000000-0005-0000-0000-0000C1280000}"/>
    <cellStyle name="Normal 15 2 5 2 2 5" xfId="10433" xr:uid="{00000000-0005-0000-0000-0000C2280000}"/>
    <cellStyle name="Normal 15 2 5 2 2 5 2" xfId="10434" xr:uid="{00000000-0005-0000-0000-0000C3280000}"/>
    <cellStyle name="Normal 15 2 5 2 2 6" xfId="10435" xr:uid="{00000000-0005-0000-0000-0000C4280000}"/>
    <cellStyle name="Normal 15 2 5 2 2 6 2" xfId="10436" xr:uid="{00000000-0005-0000-0000-0000C5280000}"/>
    <cellStyle name="Normal 15 2 5 2 2 7" xfId="10437" xr:uid="{00000000-0005-0000-0000-0000C6280000}"/>
    <cellStyle name="Normal 15 2 5 2 3" xfId="10438" xr:uid="{00000000-0005-0000-0000-0000C7280000}"/>
    <cellStyle name="Normal 15 2 5 2 3 2" xfId="10439" xr:uid="{00000000-0005-0000-0000-0000C8280000}"/>
    <cellStyle name="Normal 15 2 5 2 3 2 2" xfId="10440" xr:uid="{00000000-0005-0000-0000-0000C9280000}"/>
    <cellStyle name="Normal 15 2 5 2 3 2 2 2" xfId="10441" xr:uid="{00000000-0005-0000-0000-0000CA280000}"/>
    <cellStyle name="Normal 15 2 5 2 3 2 3" xfId="10442" xr:uid="{00000000-0005-0000-0000-0000CB280000}"/>
    <cellStyle name="Normal 15 2 5 2 3 3" xfId="10443" xr:uid="{00000000-0005-0000-0000-0000CC280000}"/>
    <cellStyle name="Normal 15 2 5 2 3 3 2" xfId="10444" xr:uid="{00000000-0005-0000-0000-0000CD280000}"/>
    <cellStyle name="Normal 15 2 5 2 3 3 2 2" xfId="10445" xr:uid="{00000000-0005-0000-0000-0000CE280000}"/>
    <cellStyle name="Normal 15 2 5 2 3 3 3" xfId="10446" xr:uid="{00000000-0005-0000-0000-0000CF280000}"/>
    <cellStyle name="Normal 15 2 5 2 3 4" xfId="10447" xr:uid="{00000000-0005-0000-0000-0000D0280000}"/>
    <cellStyle name="Normal 15 2 5 2 3 4 2" xfId="10448" xr:uid="{00000000-0005-0000-0000-0000D1280000}"/>
    <cellStyle name="Normal 15 2 5 2 3 4 2 2" xfId="10449" xr:uid="{00000000-0005-0000-0000-0000D2280000}"/>
    <cellStyle name="Normal 15 2 5 2 3 4 3" xfId="10450" xr:uid="{00000000-0005-0000-0000-0000D3280000}"/>
    <cellStyle name="Normal 15 2 5 2 3 5" xfId="10451" xr:uid="{00000000-0005-0000-0000-0000D4280000}"/>
    <cellStyle name="Normal 15 2 5 2 3 5 2" xfId="10452" xr:uid="{00000000-0005-0000-0000-0000D5280000}"/>
    <cellStyle name="Normal 15 2 5 2 3 6" xfId="10453" xr:uid="{00000000-0005-0000-0000-0000D6280000}"/>
    <cellStyle name="Normal 15 2 5 2 3 6 2" xfId="10454" xr:uid="{00000000-0005-0000-0000-0000D7280000}"/>
    <cellStyle name="Normal 15 2 5 2 3 7" xfId="10455" xr:uid="{00000000-0005-0000-0000-0000D8280000}"/>
    <cellStyle name="Normal 15 2 5 2 4" xfId="10456" xr:uid="{00000000-0005-0000-0000-0000D9280000}"/>
    <cellStyle name="Normal 15 2 5 2 4 2" xfId="10457" xr:uid="{00000000-0005-0000-0000-0000DA280000}"/>
    <cellStyle name="Normal 15 2 5 2 4 2 2" xfId="10458" xr:uid="{00000000-0005-0000-0000-0000DB280000}"/>
    <cellStyle name="Normal 15 2 5 2 4 3" xfId="10459" xr:uid="{00000000-0005-0000-0000-0000DC280000}"/>
    <cellStyle name="Normal 15 2 5 2 5" xfId="10460" xr:uid="{00000000-0005-0000-0000-0000DD280000}"/>
    <cellStyle name="Normal 15 2 5 2 5 2" xfId="10461" xr:uid="{00000000-0005-0000-0000-0000DE280000}"/>
    <cellStyle name="Normal 15 2 5 2 5 2 2" xfId="10462" xr:uid="{00000000-0005-0000-0000-0000DF280000}"/>
    <cellStyle name="Normal 15 2 5 2 5 3" xfId="10463" xr:uid="{00000000-0005-0000-0000-0000E0280000}"/>
    <cellStyle name="Normal 15 2 5 2 6" xfId="10464" xr:uid="{00000000-0005-0000-0000-0000E1280000}"/>
    <cellStyle name="Normal 15 2 5 2 6 2" xfId="10465" xr:uid="{00000000-0005-0000-0000-0000E2280000}"/>
    <cellStyle name="Normal 15 2 5 2 6 2 2" xfId="10466" xr:uid="{00000000-0005-0000-0000-0000E3280000}"/>
    <cellStyle name="Normal 15 2 5 2 6 3" xfId="10467" xr:uid="{00000000-0005-0000-0000-0000E4280000}"/>
    <cellStyle name="Normal 15 2 5 2 7" xfId="10468" xr:uid="{00000000-0005-0000-0000-0000E5280000}"/>
    <cellStyle name="Normal 15 2 5 2 7 2" xfId="10469" xr:uid="{00000000-0005-0000-0000-0000E6280000}"/>
    <cellStyle name="Normal 15 2 5 2 8" xfId="10470" xr:uid="{00000000-0005-0000-0000-0000E7280000}"/>
    <cellStyle name="Normal 15 2 5 2 8 2" xfId="10471" xr:uid="{00000000-0005-0000-0000-0000E8280000}"/>
    <cellStyle name="Normal 15 2 5 2 9" xfId="10472" xr:uid="{00000000-0005-0000-0000-0000E9280000}"/>
    <cellStyle name="Normal 15 2 5 3" xfId="10473" xr:uid="{00000000-0005-0000-0000-0000EA280000}"/>
    <cellStyle name="Normal 15 2 5 3 2" xfId="10474" xr:uid="{00000000-0005-0000-0000-0000EB280000}"/>
    <cellStyle name="Normal 15 2 5 3 2 2" xfId="10475" xr:uid="{00000000-0005-0000-0000-0000EC280000}"/>
    <cellStyle name="Normal 15 2 5 3 2 2 2" xfId="10476" xr:uid="{00000000-0005-0000-0000-0000ED280000}"/>
    <cellStyle name="Normal 15 2 5 3 2 2 2 2" xfId="10477" xr:uid="{00000000-0005-0000-0000-0000EE280000}"/>
    <cellStyle name="Normal 15 2 5 3 2 2 3" xfId="10478" xr:uid="{00000000-0005-0000-0000-0000EF280000}"/>
    <cellStyle name="Normal 15 2 5 3 2 3" xfId="10479" xr:uid="{00000000-0005-0000-0000-0000F0280000}"/>
    <cellStyle name="Normal 15 2 5 3 2 3 2" xfId="10480" xr:uid="{00000000-0005-0000-0000-0000F1280000}"/>
    <cellStyle name="Normal 15 2 5 3 2 3 2 2" xfId="10481" xr:uid="{00000000-0005-0000-0000-0000F2280000}"/>
    <cellStyle name="Normal 15 2 5 3 2 3 3" xfId="10482" xr:uid="{00000000-0005-0000-0000-0000F3280000}"/>
    <cellStyle name="Normal 15 2 5 3 2 4" xfId="10483" xr:uid="{00000000-0005-0000-0000-0000F4280000}"/>
    <cellStyle name="Normal 15 2 5 3 2 4 2" xfId="10484" xr:uid="{00000000-0005-0000-0000-0000F5280000}"/>
    <cellStyle name="Normal 15 2 5 3 2 4 2 2" xfId="10485" xr:uid="{00000000-0005-0000-0000-0000F6280000}"/>
    <cellStyle name="Normal 15 2 5 3 2 4 3" xfId="10486" xr:uid="{00000000-0005-0000-0000-0000F7280000}"/>
    <cellStyle name="Normal 15 2 5 3 2 5" xfId="10487" xr:uid="{00000000-0005-0000-0000-0000F8280000}"/>
    <cellStyle name="Normal 15 2 5 3 2 5 2" xfId="10488" xr:uid="{00000000-0005-0000-0000-0000F9280000}"/>
    <cellStyle name="Normal 15 2 5 3 2 6" xfId="10489" xr:uid="{00000000-0005-0000-0000-0000FA280000}"/>
    <cellStyle name="Normal 15 2 5 3 2 6 2" xfId="10490" xr:uid="{00000000-0005-0000-0000-0000FB280000}"/>
    <cellStyle name="Normal 15 2 5 3 2 7" xfId="10491" xr:uid="{00000000-0005-0000-0000-0000FC280000}"/>
    <cellStyle name="Normal 15 2 5 3 3" xfId="10492" xr:uid="{00000000-0005-0000-0000-0000FD280000}"/>
    <cellStyle name="Normal 15 2 5 3 3 2" xfId="10493" xr:uid="{00000000-0005-0000-0000-0000FE280000}"/>
    <cellStyle name="Normal 15 2 5 3 3 2 2" xfId="10494" xr:uid="{00000000-0005-0000-0000-0000FF280000}"/>
    <cellStyle name="Normal 15 2 5 3 3 3" xfId="10495" xr:uid="{00000000-0005-0000-0000-000000290000}"/>
    <cellStyle name="Normal 15 2 5 3 4" xfId="10496" xr:uid="{00000000-0005-0000-0000-000001290000}"/>
    <cellStyle name="Normal 15 2 5 3 4 2" xfId="10497" xr:uid="{00000000-0005-0000-0000-000002290000}"/>
    <cellStyle name="Normal 15 2 5 3 4 2 2" xfId="10498" xr:uid="{00000000-0005-0000-0000-000003290000}"/>
    <cellStyle name="Normal 15 2 5 3 4 3" xfId="10499" xr:uid="{00000000-0005-0000-0000-000004290000}"/>
    <cellStyle name="Normal 15 2 5 3 5" xfId="10500" xr:uid="{00000000-0005-0000-0000-000005290000}"/>
    <cellStyle name="Normal 15 2 5 3 5 2" xfId="10501" xr:uid="{00000000-0005-0000-0000-000006290000}"/>
    <cellStyle name="Normal 15 2 5 3 5 2 2" xfId="10502" xr:uid="{00000000-0005-0000-0000-000007290000}"/>
    <cellStyle name="Normal 15 2 5 3 5 3" xfId="10503" xr:uid="{00000000-0005-0000-0000-000008290000}"/>
    <cellStyle name="Normal 15 2 5 3 6" xfId="10504" xr:uid="{00000000-0005-0000-0000-000009290000}"/>
    <cellStyle name="Normal 15 2 5 3 6 2" xfId="10505" xr:uid="{00000000-0005-0000-0000-00000A290000}"/>
    <cellStyle name="Normal 15 2 5 3 7" xfId="10506" xr:uid="{00000000-0005-0000-0000-00000B290000}"/>
    <cellStyle name="Normal 15 2 5 3 7 2" xfId="10507" xr:uid="{00000000-0005-0000-0000-00000C290000}"/>
    <cellStyle name="Normal 15 2 5 3 8" xfId="10508" xr:uid="{00000000-0005-0000-0000-00000D290000}"/>
    <cellStyle name="Normal 15 2 5 4" xfId="10509" xr:uid="{00000000-0005-0000-0000-00000E290000}"/>
    <cellStyle name="Normal 15 2 5 4 2" xfId="10510" xr:uid="{00000000-0005-0000-0000-00000F290000}"/>
    <cellStyle name="Normal 15 2 5 4 2 2" xfId="10511" xr:uid="{00000000-0005-0000-0000-000010290000}"/>
    <cellStyle name="Normal 15 2 5 4 2 2 2" xfId="10512" xr:uid="{00000000-0005-0000-0000-000011290000}"/>
    <cellStyle name="Normal 15 2 5 4 2 3" xfId="10513" xr:uid="{00000000-0005-0000-0000-000012290000}"/>
    <cellStyle name="Normal 15 2 5 4 3" xfId="10514" xr:uid="{00000000-0005-0000-0000-000013290000}"/>
    <cellStyle name="Normal 15 2 5 4 3 2" xfId="10515" xr:uid="{00000000-0005-0000-0000-000014290000}"/>
    <cellStyle name="Normal 15 2 5 4 3 2 2" xfId="10516" xr:uid="{00000000-0005-0000-0000-000015290000}"/>
    <cellStyle name="Normal 15 2 5 4 3 3" xfId="10517" xr:uid="{00000000-0005-0000-0000-000016290000}"/>
    <cellStyle name="Normal 15 2 5 4 4" xfId="10518" xr:uid="{00000000-0005-0000-0000-000017290000}"/>
    <cellStyle name="Normal 15 2 5 4 4 2" xfId="10519" xr:uid="{00000000-0005-0000-0000-000018290000}"/>
    <cellStyle name="Normal 15 2 5 4 4 2 2" xfId="10520" xr:uid="{00000000-0005-0000-0000-000019290000}"/>
    <cellStyle name="Normal 15 2 5 4 4 3" xfId="10521" xr:uid="{00000000-0005-0000-0000-00001A290000}"/>
    <cellStyle name="Normal 15 2 5 4 5" xfId="10522" xr:uid="{00000000-0005-0000-0000-00001B290000}"/>
    <cellStyle name="Normal 15 2 5 4 5 2" xfId="10523" xr:uid="{00000000-0005-0000-0000-00001C290000}"/>
    <cellStyle name="Normal 15 2 5 4 6" xfId="10524" xr:uid="{00000000-0005-0000-0000-00001D290000}"/>
    <cellStyle name="Normal 15 2 5 4 6 2" xfId="10525" xr:uid="{00000000-0005-0000-0000-00001E290000}"/>
    <cellStyle name="Normal 15 2 5 4 7" xfId="10526" xr:uid="{00000000-0005-0000-0000-00001F290000}"/>
    <cellStyle name="Normal 15 2 5 5" xfId="10527" xr:uid="{00000000-0005-0000-0000-000020290000}"/>
    <cellStyle name="Normal 15 2 5 5 2" xfId="10528" xr:uid="{00000000-0005-0000-0000-000021290000}"/>
    <cellStyle name="Normal 15 2 5 5 2 2" xfId="10529" xr:uid="{00000000-0005-0000-0000-000022290000}"/>
    <cellStyle name="Normal 15 2 5 5 2 2 2" xfId="10530" xr:uid="{00000000-0005-0000-0000-000023290000}"/>
    <cellStyle name="Normal 15 2 5 5 2 3" xfId="10531" xr:uid="{00000000-0005-0000-0000-000024290000}"/>
    <cellStyle name="Normal 15 2 5 5 3" xfId="10532" xr:uid="{00000000-0005-0000-0000-000025290000}"/>
    <cellStyle name="Normal 15 2 5 5 3 2" xfId="10533" xr:uid="{00000000-0005-0000-0000-000026290000}"/>
    <cellStyle name="Normal 15 2 5 5 3 2 2" xfId="10534" xr:uid="{00000000-0005-0000-0000-000027290000}"/>
    <cellStyle name="Normal 15 2 5 5 3 3" xfId="10535" xr:uid="{00000000-0005-0000-0000-000028290000}"/>
    <cellStyle name="Normal 15 2 5 5 4" xfId="10536" xr:uid="{00000000-0005-0000-0000-000029290000}"/>
    <cellStyle name="Normal 15 2 5 5 4 2" xfId="10537" xr:uid="{00000000-0005-0000-0000-00002A290000}"/>
    <cellStyle name="Normal 15 2 5 5 4 2 2" xfId="10538" xr:uid="{00000000-0005-0000-0000-00002B290000}"/>
    <cellStyle name="Normal 15 2 5 5 4 3" xfId="10539" xr:uid="{00000000-0005-0000-0000-00002C290000}"/>
    <cellStyle name="Normal 15 2 5 5 5" xfId="10540" xr:uid="{00000000-0005-0000-0000-00002D290000}"/>
    <cellStyle name="Normal 15 2 5 5 5 2" xfId="10541" xr:uid="{00000000-0005-0000-0000-00002E290000}"/>
    <cellStyle name="Normal 15 2 5 5 6" xfId="10542" xr:uid="{00000000-0005-0000-0000-00002F290000}"/>
    <cellStyle name="Normal 15 2 5 5 6 2" xfId="10543" xr:uid="{00000000-0005-0000-0000-000030290000}"/>
    <cellStyle name="Normal 15 2 5 5 7" xfId="10544" xr:uid="{00000000-0005-0000-0000-000031290000}"/>
    <cellStyle name="Normal 15 2 5 6" xfId="10545" xr:uid="{00000000-0005-0000-0000-000032290000}"/>
    <cellStyle name="Normal 15 2 5 6 2" xfId="10546" xr:uid="{00000000-0005-0000-0000-000033290000}"/>
    <cellStyle name="Normal 15 2 5 6 2 2" xfId="10547" xr:uid="{00000000-0005-0000-0000-000034290000}"/>
    <cellStyle name="Normal 15 2 5 6 3" xfId="10548" xr:uid="{00000000-0005-0000-0000-000035290000}"/>
    <cellStyle name="Normal 15 2 5 7" xfId="10549" xr:uid="{00000000-0005-0000-0000-000036290000}"/>
    <cellStyle name="Normal 15 2 5 7 2" xfId="10550" xr:uid="{00000000-0005-0000-0000-000037290000}"/>
    <cellStyle name="Normal 15 2 5 7 2 2" xfId="10551" xr:uid="{00000000-0005-0000-0000-000038290000}"/>
    <cellStyle name="Normal 15 2 5 7 3" xfId="10552" xr:uid="{00000000-0005-0000-0000-000039290000}"/>
    <cellStyle name="Normal 15 2 5 8" xfId="10553" xr:uid="{00000000-0005-0000-0000-00003A290000}"/>
    <cellStyle name="Normal 15 2 5 8 2" xfId="10554" xr:uid="{00000000-0005-0000-0000-00003B290000}"/>
    <cellStyle name="Normal 15 2 5 8 2 2" xfId="10555" xr:uid="{00000000-0005-0000-0000-00003C290000}"/>
    <cellStyle name="Normal 15 2 5 8 3" xfId="10556" xr:uid="{00000000-0005-0000-0000-00003D290000}"/>
    <cellStyle name="Normal 15 2 5 9" xfId="10557" xr:uid="{00000000-0005-0000-0000-00003E290000}"/>
    <cellStyle name="Normal 15 2 5 9 2" xfId="10558" xr:uid="{00000000-0005-0000-0000-00003F290000}"/>
    <cellStyle name="Normal 15 2 6" xfId="10559" xr:uid="{00000000-0005-0000-0000-000040290000}"/>
    <cellStyle name="Normal 15 2 6 2" xfId="10560" xr:uid="{00000000-0005-0000-0000-000041290000}"/>
    <cellStyle name="Normal 15 2 6 2 2" xfId="10561" xr:uid="{00000000-0005-0000-0000-000042290000}"/>
    <cellStyle name="Normal 15 2 6 2 2 2" xfId="10562" xr:uid="{00000000-0005-0000-0000-000043290000}"/>
    <cellStyle name="Normal 15 2 6 2 2 2 2" xfId="10563" xr:uid="{00000000-0005-0000-0000-000044290000}"/>
    <cellStyle name="Normal 15 2 6 2 2 3" xfId="10564" xr:uid="{00000000-0005-0000-0000-000045290000}"/>
    <cellStyle name="Normal 15 2 6 2 3" xfId="10565" xr:uid="{00000000-0005-0000-0000-000046290000}"/>
    <cellStyle name="Normal 15 2 6 2 3 2" xfId="10566" xr:uid="{00000000-0005-0000-0000-000047290000}"/>
    <cellStyle name="Normal 15 2 6 2 3 2 2" xfId="10567" xr:uid="{00000000-0005-0000-0000-000048290000}"/>
    <cellStyle name="Normal 15 2 6 2 3 3" xfId="10568" xr:uid="{00000000-0005-0000-0000-000049290000}"/>
    <cellStyle name="Normal 15 2 6 2 4" xfId="10569" xr:uid="{00000000-0005-0000-0000-00004A290000}"/>
    <cellStyle name="Normal 15 2 6 2 4 2" xfId="10570" xr:uid="{00000000-0005-0000-0000-00004B290000}"/>
    <cellStyle name="Normal 15 2 6 2 4 2 2" xfId="10571" xr:uid="{00000000-0005-0000-0000-00004C290000}"/>
    <cellStyle name="Normal 15 2 6 2 4 3" xfId="10572" xr:uid="{00000000-0005-0000-0000-00004D290000}"/>
    <cellStyle name="Normal 15 2 6 2 5" xfId="10573" xr:uid="{00000000-0005-0000-0000-00004E290000}"/>
    <cellStyle name="Normal 15 2 6 2 5 2" xfId="10574" xr:uid="{00000000-0005-0000-0000-00004F290000}"/>
    <cellStyle name="Normal 15 2 6 2 6" xfId="10575" xr:uid="{00000000-0005-0000-0000-000050290000}"/>
    <cellStyle name="Normal 15 2 6 2 6 2" xfId="10576" xr:uid="{00000000-0005-0000-0000-000051290000}"/>
    <cellStyle name="Normal 15 2 6 2 7" xfId="10577" xr:uid="{00000000-0005-0000-0000-000052290000}"/>
    <cellStyle name="Normal 15 2 6 3" xfId="10578" xr:uid="{00000000-0005-0000-0000-000053290000}"/>
    <cellStyle name="Normal 15 2 6 3 2" xfId="10579" xr:uid="{00000000-0005-0000-0000-000054290000}"/>
    <cellStyle name="Normal 15 2 6 3 2 2" xfId="10580" xr:uid="{00000000-0005-0000-0000-000055290000}"/>
    <cellStyle name="Normal 15 2 6 3 2 2 2" xfId="10581" xr:uid="{00000000-0005-0000-0000-000056290000}"/>
    <cellStyle name="Normal 15 2 6 3 2 3" xfId="10582" xr:uid="{00000000-0005-0000-0000-000057290000}"/>
    <cellStyle name="Normal 15 2 6 3 3" xfId="10583" xr:uid="{00000000-0005-0000-0000-000058290000}"/>
    <cellStyle name="Normal 15 2 6 3 3 2" xfId="10584" xr:uid="{00000000-0005-0000-0000-000059290000}"/>
    <cellStyle name="Normal 15 2 6 3 3 2 2" xfId="10585" xr:uid="{00000000-0005-0000-0000-00005A290000}"/>
    <cellStyle name="Normal 15 2 6 3 3 3" xfId="10586" xr:uid="{00000000-0005-0000-0000-00005B290000}"/>
    <cellStyle name="Normal 15 2 6 3 4" xfId="10587" xr:uid="{00000000-0005-0000-0000-00005C290000}"/>
    <cellStyle name="Normal 15 2 6 3 4 2" xfId="10588" xr:uid="{00000000-0005-0000-0000-00005D290000}"/>
    <cellStyle name="Normal 15 2 6 3 4 2 2" xfId="10589" xr:uid="{00000000-0005-0000-0000-00005E290000}"/>
    <cellStyle name="Normal 15 2 6 3 4 3" xfId="10590" xr:uid="{00000000-0005-0000-0000-00005F290000}"/>
    <cellStyle name="Normal 15 2 6 3 5" xfId="10591" xr:uid="{00000000-0005-0000-0000-000060290000}"/>
    <cellStyle name="Normal 15 2 6 3 5 2" xfId="10592" xr:uid="{00000000-0005-0000-0000-000061290000}"/>
    <cellStyle name="Normal 15 2 6 3 6" xfId="10593" xr:uid="{00000000-0005-0000-0000-000062290000}"/>
    <cellStyle name="Normal 15 2 6 3 6 2" xfId="10594" xr:uid="{00000000-0005-0000-0000-000063290000}"/>
    <cellStyle name="Normal 15 2 6 3 7" xfId="10595" xr:uid="{00000000-0005-0000-0000-000064290000}"/>
    <cellStyle name="Normal 15 2 6 4" xfId="10596" xr:uid="{00000000-0005-0000-0000-000065290000}"/>
    <cellStyle name="Normal 15 2 6 4 2" xfId="10597" xr:uid="{00000000-0005-0000-0000-000066290000}"/>
    <cellStyle name="Normal 15 2 6 4 2 2" xfId="10598" xr:uid="{00000000-0005-0000-0000-000067290000}"/>
    <cellStyle name="Normal 15 2 6 4 3" xfId="10599" xr:uid="{00000000-0005-0000-0000-000068290000}"/>
    <cellStyle name="Normal 15 2 6 5" xfId="10600" xr:uid="{00000000-0005-0000-0000-000069290000}"/>
    <cellStyle name="Normal 15 2 6 5 2" xfId="10601" xr:uid="{00000000-0005-0000-0000-00006A290000}"/>
    <cellStyle name="Normal 15 2 6 5 2 2" xfId="10602" xr:uid="{00000000-0005-0000-0000-00006B290000}"/>
    <cellStyle name="Normal 15 2 6 5 3" xfId="10603" xr:uid="{00000000-0005-0000-0000-00006C290000}"/>
    <cellStyle name="Normal 15 2 6 6" xfId="10604" xr:uid="{00000000-0005-0000-0000-00006D290000}"/>
    <cellStyle name="Normal 15 2 6 6 2" xfId="10605" xr:uid="{00000000-0005-0000-0000-00006E290000}"/>
    <cellStyle name="Normal 15 2 6 6 2 2" xfId="10606" xr:uid="{00000000-0005-0000-0000-00006F290000}"/>
    <cellStyle name="Normal 15 2 6 6 3" xfId="10607" xr:uid="{00000000-0005-0000-0000-000070290000}"/>
    <cellStyle name="Normal 15 2 6 7" xfId="10608" xr:uid="{00000000-0005-0000-0000-000071290000}"/>
    <cellStyle name="Normal 15 2 6 7 2" xfId="10609" xr:uid="{00000000-0005-0000-0000-000072290000}"/>
    <cellStyle name="Normal 15 2 6 8" xfId="10610" xr:uid="{00000000-0005-0000-0000-000073290000}"/>
    <cellStyle name="Normal 15 2 6 8 2" xfId="10611" xr:uid="{00000000-0005-0000-0000-000074290000}"/>
    <cellStyle name="Normal 15 2 6 9" xfId="10612" xr:uid="{00000000-0005-0000-0000-000075290000}"/>
    <cellStyle name="Normal 15 2 7" xfId="10613" xr:uid="{00000000-0005-0000-0000-000076290000}"/>
    <cellStyle name="Normal 15 2 7 2" xfId="10614" xr:uid="{00000000-0005-0000-0000-000077290000}"/>
    <cellStyle name="Normal 15 2 7 2 2" xfId="10615" xr:uid="{00000000-0005-0000-0000-000078290000}"/>
    <cellStyle name="Normal 15 2 7 2 2 2" xfId="10616" xr:uid="{00000000-0005-0000-0000-000079290000}"/>
    <cellStyle name="Normal 15 2 7 2 3" xfId="10617" xr:uid="{00000000-0005-0000-0000-00007A290000}"/>
    <cellStyle name="Normal 15 2 7 3" xfId="10618" xr:uid="{00000000-0005-0000-0000-00007B290000}"/>
    <cellStyle name="Normal 15 2 7 3 2" xfId="10619" xr:uid="{00000000-0005-0000-0000-00007C290000}"/>
    <cellStyle name="Normal 15 2 7 3 2 2" xfId="10620" xr:uid="{00000000-0005-0000-0000-00007D290000}"/>
    <cellStyle name="Normal 15 2 7 3 3" xfId="10621" xr:uid="{00000000-0005-0000-0000-00007E290000}"/>
    <cellStyle name="Normal 15 2 7 4" xfId="10622" xr:uid="{00000000-0005-0000-0000-00007F290000}"/>
    <cellStyle name="Normal 15 2 7 4 2" xfId="10623" xr:uid="{00000000-0005-0000-0000-000080290000}"/>
    <cellStyle name="Normal 15 2 7 4 2 2" xfId="10624" xr:uid="{00000000-0005-0000-0000-000081290000}"/>
    <cellStyle name="Normal 15 2 7 4 3" xfId="10625" xr:uid="{00000000-0005-0000-0000-000082290000}"/>
    <cellStyle name="Normal 15 2 7 5" xfId="10626" xr:uid="{00000000-0005-0000-0000-000083290000}"/>
    <cellStyle name="Normal 15 2 7 5 2" xfId="10627" xr:uid="{00000000-0005-0000-0000-000084290000}"/>
    <cellStyle name="Normal 15 2 7 6" xfId="10628" xr:uid="{00000000-0005-0000-0000-000085290000}"/>
    <cellStyle name="Normal 15 2 7 6 2" xfId="10629" xr:uid="{00000000-0005-0000-0000-000086290000}"/>
    <cellStyle name="Normal 15 2 7 7" xfId="10630" xr:uid="{00000000-0005-0000-0000-000087290000}"/>
    <cellStyle name="Normal 15 2 8" xfId="10631" xr:uid="{00000000-0005-0000-0000-000088290000}"/>
    <cellStyle name="Normal 15 2 8 2" xfId="10632" xr:uid="{00000000-0005-0000-0000-000089290000}"/>
    <cellStyle name="Normal 15 2 8 2 2" xfId="10633" xr:uid="{00000000-0005-0000-0000-00008A290000}"/>
    <cellStyle name="Normal 15 2 8 2 2 2" xfId="10634" xr:uid="{00000000-0005-0000-0000-00008B290000}"/>
    <cellStyle name="Normal 15 2 8 2 3" xfId="10635" xr:uid="{00000000-0005-0000-0000-00008C290000}"/>
    <cellStyle name="Normal 15 2 8 3" xfId="10636" xr:uid="{00000000-0005-0000-0000-00008D290000}"/>
    <cellStyle name="Normal 15 2 8 3 2" xfId="10637" xr:uid="{00000000-0005-0000-0000-00008E290000}"/>
    <cellStyle name="Normal 15 2 8 3 2 2" xfId="10638" xr:uid="{00000000-0005-0000-0000-00008F290000}"/>
    <cellStyle name="Normal 15 2 8 3 3" xfId="10639" xr:uid="{00000000-0005-0000-0000-000090290000}"/>
    <cellStyle name="Normal 15 2 8 4" xfId="10640" xr:uid="{00000000-0005-0000-0000-000091290000}"/>
    <cellStyle name="Normal 15 2 8 4 2" xfId="10641" xr:uid="{00000000-0005-0000-0000-000092290000}"/>
    <cellStyle name="Normal 15 2 8 4 2 2" xfId="10642" xr:uid="{00000000-0005-0000-0000-000093290000}"/>
    <cellStyle name="Normal 15 2 8 4 3" xfId="10643" xr:uid="{00000000-0005-0000-0000-000094290000}"/>
    <cellStyle name="Normal 15 2 8 5" xfId="10644" xr:uid="{00000000-0005-0000-0000-000095290000}"/>
    <cellStyle name="Normal 15 2 8 5 2" xfId="10645" xr:uid="{00000000-0005-0000-0000-000096290000}"/>
    <cellStyle name="Normal 15 2 8 6" xfId="10646" xr:uid="{00000000-0005-0000-0000-000097290000}"/>
    <cellStyle name="Normal 15 2 8 6 2" xfId="10647" xr:uid="{00000000-0005-0000-0000-000098290000}"/>
    <cellStyle name="Normal 15 2 8 7" xfId="10648" xr:uid="{00000000-0005-0000-0000-000099290000}"/>
    <cellStyle name="Normal 15 2 9" xfId="10649" xr:uid="{00000000-0005-0000-0000-00009A290000}"/>
    <cellStyle name="Normal 15 2 9 2" xfId="10650" xr:uid="{00000000-0005-0000-0000-00009B290000}"/>
    <cellStyle name="Normal 15 2 9 2 2" xfId="10651" xr:uid="{00000000-0005-0000-0000-00009C290000}"/>
    <cellStyle name="Normal 15 2 9 3" xfId="10652" xr:uid="{00000000-0005-0000-0000-00009D290000}"/>
    <cellStyle name="Normal 15 2_Confidential Information" xfId="10653" xr:uid="{00000000-0005-0000-0000-00009E290000}"/>
    <cellStyle name="Normal 15 3" xfId="10654" xr:uid="{00000000-0005-0000-0000-00009F290000}"/>
    <cellStyle name="Normal 15 3 10" xfId="10655" xr:uid="{00000000-0005-0000-0000-0000A0290000}"/>
    <cellStyle name="Normal 15 3 10 2" xfId="10656" xr:uid="{00000000-0005-0000-0000-0000A1290000}"/>
    <cellStyle name="Normal 15 3 10 2 2" xfId="10657" xr:uid="{00000000-0005-0000-0000-0000A2290000}"/>
    <cellStyle name="Normal 15 3 10 3" xfId="10658" xr:uid="{00000000-0005-0000-0000-0000A3290000}"/>
    <cellStyle name="Normal 15 3 11" xfId="10659" xr:uid="{00000000-0005-0000-0000-0000A4290000}"/>
    <cellStyle name="Normal 15 3 11 2" xfId="10660" xr:uid="{00000000-0005-0000-0000-0000A5290000}"/>
    <cellStyle name="Normal 15 3 12" xfId="10661" xr:uid="{00000000-0005-0000-0000-0000A6290000}"/>
    <cellStyle name="Normal 15 3 12 2" xfId="10662" xr:uid="{00000000-0005-0000-0000-0000A7290000}"/>
    <cellStyle name="Normal 15 3 13" xfId="10663" xr:uid="{00000000-0005-0000-0000-0000A8290000}"/>
    <cellStyle name="Normal 15 3 2" xfId="10664" xr:uid="{00000000-0005-0000-0000-0000A9290000}"/>
    <cellStyle name="Normal 15 3 2 10" xfId="10665" xr:uid="{00000000-0005-0000-0000-0000AA290000}"/>
    <cellStyle name="Normal 15 3 2 10 2" xfId="10666" xr:uid="{00000000-0005-0000-0000-0000AB290000}"/>
    <cellStyle name="Normal 15 3 2 11" xfId="10667" xr:uid="{00000000-0005-0000-0000-0000AC290000}"/>
    <cellStyle name="Normal 15 3 2 2" xfId="10668" xr:uid="{00000000-0005-0000-0000-0000AD290000}"/>
    <cellStyle name="Normal 15 3 2 2 2" xfId="10669" xr:uid="{00000000-0005-0000-0000-0000AE290000}"/>
    <cellStyle name="Normal 15 3 2 2 2 2" xfId="10670" xr:uid="{00000000-0005-0000-0000-0000AF290000}"/>
    <cellStyle name="Normal 15 3 2 2 2 2 2" xfId="10671" xr:uid="{00000000-0005-0000-0000-0000B0290000}"/>
    <cellStyle name="Normal 15 3 2 2 2 2 2 2" xfId="10672" xr:uid="{00000000-0005-0000-0000-0000B1290000}"/>
    <cellStyle name="Normal 15 3 2 2 2 2 3" xfId="10673" xr:uid="{00000000-0005-0000-0000-0000B2290000}"/>
    <cellStyle name="Normal 15 3 2 2 2 3" xfId="10674" xr:uid="{00000000-0005-0000-0000-0000B3290000}"/>
    <cellStyle name="Normal 15 3 2 2 2 3 2" xfId="10675" xr:uid="{00000000-0005-0000-0000-0000B4290000}"/>
    <cellStyle name="Normal 15 3 2 2 2 3 2 2" xfId="10676" xr:uid="{00000000-0005-0000-0000-0000B5290000}"/>
    <cellStyle name="Normal 15 3 2 2 2 3 3" xfId="10677" xr:uid="{00000000-0005-0000-0000-0000B6290000}"/>
    <cellStyle name="Normal 15 3 2 2 2 4" xfId="10678" xr:uid="{00000000-0005-0000-0000-0000B7290000}"/>
    <cellStyle name="Normal 15 3 2 2 2 4 2" xfId="10679" xr:uid="{00000000-0005-0000-0000-0000B8290000}"/>
    <cellStyle name="Normal 15 3 2 2 2 4 2 2" xfId="10680" xr:uid="{00000000-0005-0000-0000-0000B9290000}"/>
    <cellStyle name="Normal 15 3 2 2 2 4 3" xfId="10681" xr:uid="{00000000-0005-0000-0000-0000BA290000}"/>
    <cellStyle name="Normal 15 3 2 2 2 5" xfId="10682" xr:uid="{00000000-0005-0000-0000-0000BB290000}"/>
    <cellStyle name="Normal 15 3 2 2 2 5 2" xfId="10683" xr:uid="{00000000-0005-0000-0000-0000BC290000}"/>
    <cellStyle name="Normal 15 3 2 2 2 6" xfId="10684" xr:uid="{00000000-0005-0000-0000-0000BD290000}"/>
    <cellStyle name="Normal 15 3 2 2 2 6 2" xfId="10685" xr:uid="{00000000-0005-0000-0000-0000BE290000}"/>
    <cellStyle name="Normal 15 3 2 2 2 7" xfId="10686" xr:uid="{00000000-0005-0000-0000-0000BF290000}"/>
    <cellStyle name="Normal 15 3 2 2 3" xfId="10687" xr:uid="{00000000-0005-0000-0000-0000C0290000}"/>
    <cellStyle name="Normal 15 3 2 2 3 2" xfId="10688" xr:uid="{00000000-0005-0000-0000-0000C1290000}"/>
    <cellStyle name="Normal 15 3 2 2 3 2 2" xfId="10689" xr:uid="{00000000-0005-0000-0000-0000C2290000}"/>
    <cellStyle name="Normal 15 3 2 2 3 2 2 2" xfId="10690" xr:uid="{00000000-0005-0000-0000-0000C3290000}"/>
    <cellStyle name="Normal 15 3 2 2 3 2 3" xfId="10691" xr:uid="{00000000-0005-0000-0000-0000C4290000}"/>
    <cellStyle name="Normal 15 3 2 2 3 3" xfId="10692" xr:uid="{00000000-0005-0000-0000-0000C5290000}"/>
    <cellStyle name="Normal 15 3 2 2 3 3 2" xfId="10693" xr:uid="{00000000-0005-0000-0000-0000C6290000}"/>
    <cellStyle name="Normal 15 3 2 2 3 3 2 2" xfId="10694" xr:uid="{00000000-0005-0000-0000-0000C7290000}"/>
    <cellStyle name="Normal 15 3 2 2 3 3 3" xfId="10695" xr:uid="{00000000-0005-0000-0000-0000C8290000}"/>
    <cellStyle name="Normal 15 3 2 2 3 4" xfId="10696" xr:uid="{00000000-0005-0000-0000-0000C9290000}"/>
    <cellStyle name="Normal 15 3 2 2 3 4 2" xfId="10697" xr:uid="{00000000-0005-0000-0000-0000CA290000}"/>
    <cellStyle name="Normal 15 3 2 2 3 4 2 2" xfId="10698" xr:uid="{00000000-0005-0000-0000-0000CB290000}"/>
    <cellStyle name="Normal 15 3 2 2 3 4 3" xfId="10699" xr:uid="{00000000-0005-0000-0000-0000CC290000}"/>
    <cellStyle name="Normal 15 3 2 2 3 5" xfId="10700" xr:uid="{00000000-0005-0000-0000-0000CD290000}"/>
    <cellStyle name="Normal 15 3 2 2 3 5 2" xfId="10701" xr:uid="{00000000-0005-0000-0000-0000CE290000}"/>
    <cellStyle name="Normal 15 3 2 2 3 6" xfId="10702" xr:uid="{00000000-0005-0000-0000-0000CF290000}"/>
    <cellStyle name="Normal 15 3 2 2 3 6 2" xfId="10703" xr:uid="{00000000-0005-0000-0000-0000D0290000}"/>
    <cellStyle name="Normal 15 3 2 2 3 7" xfId="10704" xr:uid="{00000000-0005-0000-0000-0000D1290000}"/>
    <cellStyle name="Normal 15 3 2 2 4" xfId="10705" xr:uid="{00000000-0005-0000-0000-0000D2290000}"/>
    <cellStyle name="Normal 15 3 2 2 4 2" xfId="10706" xr:uid="{00000000-0005-0000-0000-0000D3290000}"/>
    <cellStyle name="Normal 15 3 2 2 4 2 2" xfId="10707" xr:uid="{00000000-0005-0000-0000-0000D4290000}"/>
    <cellStyle name="Normal 15 3 2 2 4 3" xfId="10708" xr:uid="{00000000-0005-0000-0000-0000D5290000}"/>
    <cellStyle name="Normal 15 3 2 2 5" xfId="10709" xr:uid="{00000000-0005-0000-0000-0000D6290000}"/>
    <cellStyle name="Normal 15 3 2 2 5 2" xfId="10710" xr:uid="{00000000-0005-0000-0000-0000D7290000}"/>
    <cellStyle name="Normal 15 3 2 2 5 2 2" xfId="10711" xr:uid="{00000000-0005-0000-0000-0000D8290000}"/>
    <cellStyle name="Normal 15 3 2 2 5 3" xfId="10712" xr:uid="{00000000-0005-0000-0000-0000D9290000}"/>
    <cellStyle name="Normal 15 3 2 2 6" xfId="10713" xr:uid="{00000000-0005-0000-0000-0000DA290000}"/>
    <cellStyle name="Normal 15 3 2 2 6 2" xfId="10714" xr:uid="{00000000-0005-0000-0000-0000DB290000}"/>
    <cellStyle name="Normal 15 3 2 2 6 2 2" xfId="10715" xr:uid="{00000000-0005-0000-0000-0000DC290000}"/>
    <cellStyle name="Normal 15 3 2 2 6 3" xfId="10716" xr:uid="{00000000-0005-0000-0000-0000DD290000}"/>
    <cellStyle name="Normal 15 3 2 2 7" xfId="10717" xr:uid="{00000000-0005-0000-0000-0000DE290000}"/>
    <cellStyle name="Normal 15 3 2 2 7 2" xfId="10718" xr:uid="{00000000-0005-0000-0000-0000DF290000}"/>
    <cellStyle name="Normal 15 3 2 2 8" xfId="10719" xr:uid="{00000000-0005-0000-0000-0000E0290000}"/>
    <cellStyle name="Normal 15 3 2 2 8 2" xfId="10720" xr:uid="{00000000-0005-0000-0000-0000E1290000}"/>
    <cellStyle name="Normal 15 3 2 2 9" xfId="10721" xr:uid="{00000000-0005-0000-0000-0000E2290000}"/>
    <cellStyle name="Normal 15 3 2 3" xfId="10722" xr:uid="{00000000-0005-0000-0000-0000E3290000}"/>
    <cellStyle name="Normal 15 3 2 3 2" xfId="10723" xr:uid="{00000000-0005-0000-0000-0000E4290000}"/>
    <cellStyle name="Normal 15 3 2 3 2 2" xfId="10724" xr:uid="{00000000-0005-0000-0000-0000E5290000}"/>
    <cellStyle name="Normal 15 3 2 3 2 2 2" xfId="10725" xr:uid="{00000000-0005-0000-0000-0000E6290000}"/>
    <cellStyle name="Normal 15 3 2 3 2 2 2 2" xfId="10726" xr:uid="{00000000-0005-0000-0000-0000E7290000}"/>
    <cellStyle name="Normal 15 3 2 3 2 2 3" xfId="10727" xr:uid="{00000000-0005-0000-0000-0000E8290000}"/>
    <cellStyle name="Normal 15 3 2 3 2 3" xfId="10728" xr:uid="{00000000-0005-0000-0000-0000E9290000}"/>
    <cellStyle name="Normal 15 3 2 3 2 3 2" xfId="10729" xr:uid="{00000000-0005-0000-0000-0000EA290000}"/>
    <cellStyle name="Normal 15 3 2 3 2 3 2 2" xfId="10730" xr:uid="{00000000-0005-0000-0000-0000EB290000}"/>
    <cellStyle name="Normal 15 3 2 3 2 3 3" xfId="10731" xr:uid="{00000000-0005-0000-0000-0000EC290000}"/>
    <cellStyle name="Normal 15 3 2 3 2 4" xfId="10732" xr:uid="{00000000-0005-0000-0000-0000ED290000}"/>
    <cellStyle name="Normal 15 3 2 3 2 4 2" xfId="10733" xr:uid="{00000000-0005-0000-0000-0000EE290000}"/>
    <cellStyle name="Normal 15 3 2 3 2 4 2 2" xfId="10734" xr:uid="{00000000-0005-0000-0000-0000EF290000}"/>
    <cellStyle name="Normal 15 3 2 3 2 4 3" xfId="10735" xr:uid="{00000000-0005-0000-0000-0000F0290000}"/>
    <cellStyle name="Normal 15 3 2 3 2 5" xfId="10736" xr:uid="{00000000-0005-0000-0000-0000F1290000}"/>
    <cellStyle name="Normal 15 3 2 3 2 5 2" xfId="10737" xr:uid="{00000000-0005-0000-0000-0000F2290000}"/>
    <cellStyle name="Normal 15 3 2 3 2 6" xfId="10738" xr:uid="{00000000-0005-0000-0000-0000F3290000}"/>
    <cellStyle name="Normal 15 3 2 3 2 6 2" xfId="10739" xr:uid="{00000000-0005-0000-0000-0000F4290000}"/>
    <cellStyle name="Normal 15 3 2 3 2 7" xfId="10740" xr:uid="{00000000-0005-0000-0000-0000F5290000}"/>
    <cellStyle name="Normal 15 3 2 3 3" xfId="10741" xr:uid="{00000000-0005-0000-0000-0000F6290000}"/>
    <cellStyle name="Normal 15 3 2 3 3 2" xfId="10742" xr:uid="{00000000-0005-0000-0000-0000F7290000}"/>
    <cellStyle name="Normal 15 3 2 3 3 2 2" xfId="10743" xr:uid="{00000000-0005-0000-0000-0000F8290000}"/>
    <cellStyle name="Normal 15 3 2 3 3 3" xfId="10744" xr:uid="{00000000-0005-0000-0000-0000F9290000}"/>
    <cellStyle name="Normal 15 3 2 3 4" xfId="10745" xr:uid="{00000000-0005-0000-0000-0000FA290000}"/>
    <cellStyle name="Normal 15 3 2 3 4 2" xfId="10746" xr:uid="{00000000-0005-0000-0000-0000FB290000}"/>
    <cellStyle name="Normal 15 3 2 3 4 2 2" xfId="10747" xr:uid="{00000000-0005-0000-0000-0000FC290000}"/>
    <cellStyle name="Normal 15 3 2 3 4 3" xfId="10748" xr:uid="{00000000-0005-0000-0000-0000FD290000}"/>
    <cellStyle name="Normal 15 3 2 3 5" xfId="10749" xr:uid="{00000000-0005-0000-0000-0000FE290000}"/>
    <cellStyle name="Normal 15 3 2 3 5 2" xfId="10750" xr:uid="{00000000-0005-0000-0000-0000FF290000}"/>
    <cellStyle name="Normal 15 3 2 3 5 2 2" xfId="10751" xr:uid="{00000000-0005-0000-0000-0000002A0000}"/>
    <cellStyle name="Normal 15 3 2 3 5 3" xfId="10752" xr:uid="{00000000-0005-0000-0000-0000012A0000}"/>
    <cellStyle name="Normal 15 3 2 3 6" xfId="10753" xr:uid="{00000000-0005-0000-0000-0000022A0000}"/>
    <cellStyle name="Normal 15 3 2 3 6 2" xfId="10754" xr:uid="{00000000-0005-0000-0000-0000032A0000}"/>
    <cellStyle name="Normal 15 3 2 3 7" xfId="10755" xr:uid="{00000000-0005-0000-0000-0000042A0000}"/>
    <cellStyle name="Normal 15 3 2 3 7 2" xfId="10756" xr:uid="{00000000-0005-0000-0000-0000052A0000}"/>
    <cellStyle name="Normal 15 3 2 3 8" xfId="10757" xr:uid="{00000000-0005-0000-0000-0000062A0000}"/>
    <cellStyle name="Normal 15 3 2 4" xfId="10758" xr:uid="{00000000-0005-0000-0000-0000072A0000}"/>
    <cellStyle name="Normal 15 3 2 4 2" xfId="10759" xr:uid="{00000000-0005-0000-0000-0000082A0000}"/>
    <cellStyle name="Normal 15 3 2 4 2 2" xfId="10760" xr:uid="{00000000-0005-0000-0000-0000092A0000}"/>
    <cellStyle name="Normal 15 3 2 4 2 2 2" xfId="10761" xr:uid="{00000000-0005-0000-0000-00000A2A0000}"/>
    <cellStyle name="Normal 15 3 2 4 2 3" xfId="10762" xr:uid="{00000000-0005-0000-0000-00000B2A0000}"/>
    <cellStyle name="Normal 15 3 2 4 3" xfId="10763" xr:uid="{00000000-0005-0000-0000-00000C2A0000}"/>
    <cellStyle name="Normal 15 3 2 4 3 2" xfId="10764" xr:uid="{00000000-0005-0000-0000-00000D2A0000}"/>
    <cellStyle name="Normal 15 3 2 4 3 2 2" xfId="10765" xr:uid="{00000000-0005-0000-0000-00000E2A0000}"/>
    <cellStyle name="Normal 15 3 2 4 3 3" xfId="10766" xr:uid="{00000000-0005-0000-0000-00000F2A0000}"/>
    <cellStyle name="Normal 15 3 2 4 4" xfId="10767" xr:uid="{00000000-0005-0000-0000-0000102A0000}"/>
    <cellStyle name="Normal 15 3 2 4 4 2" xfId="10768" xr:uid="{00000000-0005-0000-0000-0000112A0000}"/>
    <cellStyle name="Normal 15 3 2 4 4 2 2" xfId="10769" xr:uid="{00000000-0005-0000-0000-0000122A0000}"/>
    <cellStyle name="Normal 15 3 2 4 4 3" xfId="10770" xr:uid="{00000000-0005-0000-0000-0000132A0000}"/>
    <cellStyle name="Normal 15 3 2 4 5" xfId="10771" xr:uid="{00000000-0005-0000-0000-0000142A0000}"/>
    <cellStyle name="Normal 15 3 2 4 5 2" xfId="10772" xr:uid="{00000000-0005-0000-0000-0000152A0000}"/>
    <cellStyle name="Normal 15 3 2 4 6" xfId="10773" xr:uid="{00000000-0005-0000-0000-0000162A0000}"/>
    <cellStyle name="Normal 15 3 2 4 6 2" xfId="10774" xr:uid="{00000000-0005-0000-0000-0000172A0000}"/>
    <cellStyle name="Normal 15 3 2 4 7" xfId="10775" xr:uid="{00000000-0005-0000-0000-0000182A0000}"/>
    <cellStyle name="Normal 15 3 2 5" xfId="10776" xr:uid="{00000000-0005-0000-0000-0000192A0000}"/>
    <cellStyle name="Normal 15 3 2 5 2" xfId="10777" xr:uid="{00000000-0005-0000-0000-00001A2A0000}"/>
    <cellStyle name="Normal 15 3 2 5 2 2" xfId="10778" xr:uid="{00000000-0005-0000-0000-00001B2A0000}"/>
    <cellStyle name="Normal 15 3 2 5 2 2 2" xfId="10779" xr:uid="{00000000-0005-0000-0000-00001C2A0000}"/>
    <cellStyle name="Normal 15 3 2 5 2 3" xfId="10780" xr:uid="{00000000-0005-0000-0000-00001D2A0000}"/>
    <cellStyle name="Normal 15 3 2 5 3" xfId="10781" xr:uid="{00000000-0005-0000-0000-00001E2A0000}"/>
    <cellStyle name="Normal 15 3 2 5 3 2" xfId="10782" xr:uid="{00000000-0005-0000-0000-00001F2A0000}"/>
    <cellStyle name="Normal 15 3 2 5 3 2 2" xfId="10783" xr:uid="{00000000-0005-0000-0000-0000202A0000}"/>
    <cellStyle name="Normal 15 3 2 5 3 3" xfId="10784" xr:uid="{00000000-0005-0000-0000-0000212A0000}"/>
    <cellStyle name="Normal 15 3 2 5 4" xfId="10785" xr:uid="{00000000-0005-0000-0000-0000222A0000}"/>
    <cellStyle name="Normal 15 3 2 5 4 2" xfId="10786" xr:uid="{00000000-0005-0000-0000-0000232A0000}"/>
    <cellStyle name="Normal 15 3 2 5 4 2 2" xfId="10787" xr:uid="{00000000-0005-0000-0000-0000242A0000}"/>
    <cellStyle name="Normal 15 3 2 5 4 3" xfId="10788" xr:uid="{00000000-0005-0000-0000-0000252A0000}"/>
    <cellStyle name="Normal 15 3 2 5 5" xfId="10789" xr:uid="{00000000-0005-0000-0000-0000262A0000}"/>
    <cellStyle name="Normal 15 3 2 5 5 2" xfId="10790" xr:uid="{00000000-0005-0000-0000-0000272A0000}"/>
    <cellStyle name="Normal 15 3 2 5 6" xfId="10791" xr:uid="{00000000-0005-0000-0000-0000282A0000}"/>
    <cellStyle name="Normal 15 3 2 5 6 2" xfId="10792" xr:uid="{00000000-0005-0000-0000-0000292A0000}"/>
    <cellStyle name="Normal 15 3 2 5 7" xfId="10793" xr:uid="{00000000-0005-0000-0000-00002A2A0000}"/>
    <cellStyle name="Normal 15 3 2 6" xfId="10794" xr:uid="{00000000-0005-0000-0000-00002B2A0000}"/>
    <cellStyle name="Normal 15 3 2 6 2" xfId="10795" xr:uid="{00000000-0005-0000-0000-00002C2A0000}"/>
    <cellStyle name="Normal 15 3 2 6 2 2" xfId="10796" xr:uid="{00000000-0005-0000-0000-00002D2A0000}"/>
    <cellStyle name="Normal 15 3 2 6 3" xfId="10797" xr:uid="{00000000-0005-0000-0000-00002E2A0000}"/>
    <cellStyle name="Normal 15 3 2 7" xfId="10798" xr:uid="{00000000-0005-0000-0000-00002F2A0000}"/>
    <cellStyle name="Normal 15 3 2 7 2" xfId="10799" xr:uid="{00000000-0005-0000-0000-0000302A0000}"/>
    <cellStyle name="Normal 15 3 2 7 2 2" xfId="10800" xr:uid="{00000000-0005-0000-0000-0000312A0000}"/>
    <cellStyle name="Normal 15 3 2 7 3" xfId="10801" xr:uid="{00000000-0005-0000-0000-0000322A0000}"/>
    <cellStyle name="Normal 15 3 2 8" xfId="10802" xr:uid="{00000000-0005-0000-0000-0000332A0000}"/>
    <cellStyle name="Normal 15 3 2 8 2" xfId="10803" xr:uid="{00000000-0005-0000-0000-0000342A0000}"/>
    <cellStyle name="Normal 15 3 2 8 2 2" xfId="10804" xr:uid="{00000000-0005-0000-0000-0000352A0000}"/>
    <cellStyle name="Normal 15 3 2 8 3" xfId="10805" xr:uid="{00000000-0005-0000-0000-0000362A0000}"/>
    <cellStyle name="Normal 15 3 2 9" xfId="10806" xr:uid="{00000000-0005-0000-0000-0000372A0000}"/>
    <cellStyle name="Normal 15 3 2 9 2" xfId="10807" xr:uid="{00000000-0005-0000-0000-0000382A0000}"/>
    <cellStyle name="Normal 15 3 3" xfId="10808" xr:uid="{00000000-0005-0000-0000-0000392A0000}"/>
    <cellStyle name="Normal 15 3 3 10" xfId="10809" xr:uid="{00000000-0005-0000-0000-00003A2A0000}"/>
    <cellStyle name="Normal 15 3 3 10 2" xfId="10810" xr:uid="{00000000-0005-0000-0000-00003B2A0000}"/>
    <cellStyle name="Normal 15 3 3 11" xfId="10811" xr:uid="{00000000-0005-0000-0000-00003C2A0000}"/>
    <cellStyle name="Normal 15 3 3 2" xfId="10812" xr:uid="{00000000-0005-0000-0000-00003D2A0000}"/>
    <cellStyle name="Normal 15 3 3 2 2" xfId="10813" xr:uid="{00000000-0005-0000-0000-00003E2A0000}"/>
    <cellStyle name="Normal 15 3 3 2 2 2" xfId="10814" xr:uid="{00000000-0005-0000-0000-00003F2A0000}"/>
    <cellStyle name="Normal 15 3 3 2 2 2 2" xfId="10815" xr:uid="{00000000-0005-0000-0000-0000402A0000}"/>
    <cellStyle name="Normal 15 3 3 2 2 2 2 2" xfId="10816" xr:uid="{00000000-0005-0000-0000-0000412A0000}"/>
    <cellStyle name="Normal 15 3 3 2 2 2 3" xfId="10817" xr:uid="{00000000-0005-0000-0000-0000422A0000}"/>
    <cellStyle name="Normal 15 3 3 2 2 3" xfId="10818" xr:uid="{00000000-0005-0000-0000-0000432A0000}"/>
    <cellStyle name="Normal 15 3 3 2 2 3 2" xfId="10819" xr:uid="{00000000-0005-0000-0000-0000442A0000}"/>
    <cellStyle name="Normal 15 3 3 2 2 3 2 2" xfId="10820" xr:uid="{00000000-0005-0000-0000-0000452A0000}"/>
    <cellStyle name="Normal 15 3 3 2 2 3 3" xfId="10821" xr:uid="{00000000-0005-0000-0000-0000462A0000}"/>
    <cellStyle name="Normal 15 3 3 2 2 4" xfId="10822" xr:uid="{00000000-0005-0000-0000-0000472A0000}"/>
    <cellStyle name="Normal 15 3 3 2 2 4 2" xfId="10823" xr:uid="{00000000-0005-0000-0000-0000482A0000}"/>
    <cellStyle name="Normal 15 3 3 2 2 4 2 2" xfId="10824" xr:uid="{00000000-0005-0000-0000-0000492A0000}"/>
    <cellStyle name="Normal 15 3 3 2 2 4 3" xfId="10825" xr:uid="{00000000-0005-0000-0000-00004A2A0000}"/>
    <cellStyle name="Normal 15 3 3 2 2 5" xfId="10826" xr:uid="{00000000-0005-0000-0000-00004B2A0000}"/>
    <cellStyle name="Normal 15 3 3 2 2 5 2" xfId="10827" xr:uid="{00000000-0005-0000-0000-00004C2A0000}"/>
    <cellStyle name="Normal 15 3 3 2 2 6" xfId="10828" xr:uid="{00000000-0005-0000-0000-00004D2A0000}"/>
    <cellStyle name="Normal 15 3 3 2 2 6 2" xfId="10829" xr:uid="{00000000-0005-0000-0000-00004E2A0000}"/>
    <cellStyle name="Normal 15 3 3 2 2 7" xfId="10830" xr:uid="{00000000-0005-0000-0000-00004F2A0000}"/>
    <cellStyle name="Normal 15 3 3 2 3" xfId="10831" xr:uid="{00000000-0005-0000-0000-0000502A0000}"/>
    <cellStyle name="Normal 15 3 3 2 3 2" xfId="10832" xr:uid="{00000000-0005-0000-0000-0000512A0000}"/>
    <cellStyle name="Normal 15 3 3 2 3 2 2" xfId="10833" xr:uid="{00000000-0005-0000-0000-0000522A0000}"/>
    <cellStyle name="Normal 15 3 3 2 3 2 2 2" xfId="10834" xr:uid="{00000000-0005-0000-0000-0000532A0000}"/>
    <cellStyle name="Normal 15 3 3 2 3 2 3" xfId="10835" xr:uid="{00000000-0005-0000-0000-0000542A0000}"/>
    <cellStyle name="Normal 15 3 3 2 3 3" xfId="10836" xr:uid="{00000000-0005-0000-0000-0000552A0000}"/>
    <cellStyle name="Normal 15 3 3 2 3 3 2" xfId="10837" xr:uid="{00000000-0005-0000-0000-0000562A0000}"/>
    <cellStyle name="Normal 15 3 3 2 3 3 2 2" xfId="10838" xr:uid="{00000000-0005-0000-0000-0000572A0000}"/>
    <cellStyle name="Normal 15 3 3 2 3 3 3" xfId="10839" xr:uid="{00000000-0005-0000-0000-0000582A0000}"/>
    <cellStyle name="Normal 15 3 3 2 3 4" xfId="10840" xr:uid="{00000000-0005-0000-0000-0000592A0000}"/>
    <cellStyle name="Normal 15 3 3 2 3 4 2" xfId="10841" xr:uid="{00000000-0005-0000-0000-00005A2A0000}"/>
    <cellStyle name="Normal 15 3 3 2 3 4 2 2" xfId="10842" xr:uid="{00000000-0005-0000-0000-00005B2A0000}"/>
    <cellStyle name="Normal 15 3 3 2 3 4 3" xfId="10843" xr:uid="{00000000-0005-0000-0000-00005C2A0000}"/>
    <cellStyle name="Normal 15 3 3 2 3 5" xfId="10844" xr:uid="{00000000-0005-0000-0000-00005D2A0000}"/>
    <cellStyle name="Normal 15 3 3 2 3 5 2" xfId="10845" xr:uid="{00000000-0005-0000-0000-00005E2A0000}"/>
    <cellStyle name="Normal 15 3 3 2 3 6" xfId="10846" xr:uid="{00000000-0005-0000-0000-00005F2A0000}"/>
    <cellStyle name="Normal 15 3 3 2 3 6 2" xfId="10847" xr:uid="{00000000-0005-0000-0000-0000602A0000}"/>
    <cellStyle name="Normal 15 3 3 2 3 7" xfId="10848" xr:uid="{00000000-0005-0000-0000-0000612A0000}"/>
    <cellStyle name="Normal 15 3 3 2 4" xfId="10849" xr:uid="{00000000-0005-0000-0000-0000622A0000}"/>
    <cellStyle name="Normal 15 3 3 2 4 2" xfId="10850" xr:uid="{00000000-0005-0000-0000-0000632A0000}"/>
    <cellStyle name="Normal 15 3 3 2 4 2 2" xfId="10851" xr:uid="{00000000-0005-0000-0000-0000642A0000}"/>
    <cellStyle name="Normal 15 3 3 2 4 3" xfId="10852" xr:uid="{00000000-0005-0000-0000-0000652A0000}"/>
    <cellStyle name="Normal 15 3 3 2 5" xfId="10853" xr:uid="{00000000-0005-0000-0000-0000662A0000}"/>
    <cellStyle name="Normal 15 3 3 2 5 2" xfId="10854" xr:uid="{00000000-0005-0000-0000-0000672A0000}"/>
    <cellStyle name="Normal 15 3 3 2 5 2 2" xfId="10855" xr:uid="{00000000-0005-0000-0000-0000682A0000}"/>
    <cellStyle name="Normal 15 3 3 2 5 3" xfId="10856" xr:uid="{00000000-0005-0000-0000-0000692A0000}"/>
    <cellStyle name="Normal 15 3 3 2 6" xfId="10857" xr:uid="{00000000-0005-0000-0000-00006A2A0000}"/>
    <cellStyle name="Normal 15 3 3 2 6 2" xfId="10858" xr:uid="{00000000-0005-0000-0000-00006B2A0000}"/>
    <cellStyle name="Normal 15 3 3 2 6 2 2" xfId="10859" xr:uid="{00000000-0005-0000-0000-00006C2A0000}"/>
    <cellStyle name="Normal 15 3 3 2 6 3" xfId="10860" xr:uid="{00000000-0005-0000-0000-00006D2A0000}"/>
    <cellStyle name="Normal 15 3 3 2 7" xfId="10861" xr:uid="{00000000-0005-0000-0000-00006E2A0000}"/>
    <cellStyle name="Normal 15 3 3 2 7 2" xfId="10862" xr:uid="{00000000-0005-0000-0000-00006F2A0000}"/>
    <cellStyle name="Normal 15 3 3 2 8" xfId="10863" xr:uid="{00000000-0005-0000-0000-0000702A0000}"/>
    <cellStyle name="Normal 15 3 3 2 8 2" xfId="10864" xr:uid="{00000000-0005-0000-0000-0000712A0000}"/>
    <cellStyle name="Normal 15 3 3 2 9" xfId="10865" xr:uid="{00000000-0005-0000-0000-0000722A0000}"/>
    <cellStyle name="Normal 15 3 3 3" xfId="10866" xr:uid="{00000000-0005-0000-0000-0000732A0000}"/>
    <cellStyle name="Normal 15 3 3 3 2" xfId="10867" xr:uid="{00000000-0005-0000-0000-0000742A0000}"/>
    <cellStyle name="Normal 15 3 3 3 2 2" xfId="10868" xr:uid="{00000000-0005-0000-0000-0000752A0000}"/>
    <cellStyle name="Normal 15 3 3 3 2 2 2" xfId="10869" xr:uid="{00000000-0005-0000-0000-0000762A0000}"/>
    <cellStyle name="Normal 15 3 3 3 2 2 2 2" xfId="10870" xr:uid="{00000000-0005-0000-0000-0000772A0000}"/>
    <cellStyle name="Normal 15 3 3 3 2 2 3" xfId="10871" xr:uid="{00000000-0005-0000-0000-0000782A0000}"/>
    <cellStyle name="Normal 15 3 3 3 2 3" xfId="10872" xr:uid="{00000000-0005-0000-0000-0000792A0000}"/>
    <cellStyle name="Normal 15 3 3 3 2 3 2" xfId="10873" xr:uid="{00000000-0005-0000-0000-00007A2A0000}"/>
    <cellStyle name="Normal 15 3 3 3 2 3 2 2" xfId="10874" xr:uid="{00000000-0005-0000-0000-00007B2A0000}"/>
    <cellStyle name="Normal 15 3 3 3 2 3 3" xfId="10875" xr:uid="{00000000-0005-0000-0000-00007C2A0000}"/>
    <cellStyle name="Normal 15 3 3 3 2 4" xfId="10876" xr:uid="{00000000-0005-0000-0000-00007D2A0000}"/>
    <cellStyle name="Normal 15 3 3 3 2 4 2" xfId="10877" xr:uid="{00000000-0005-0000-0000-00007E2A0000}"/>
    <cellStyle name="Normal 15 3 3 3 2 4 2 2" xfId="10878" xr:uid="{00000000-0005-0000-0000-00007F2A0000}"/>
    <cellStyle name="Normal 15 3 3 3 2 4 3" xfId="10879" xr:uid="{00000000-0005-0000-0000-0000802A0000}"/>
    <cellStyle name="Normal 15 3 3 3 2 5" xfId="10880" xr:uid="{00000000-0005-0000-0000-0000812A0000}"/>
    <cellStyle name="Normal 15 3 3 3 2 5 2" xfId="10881" xr:uid="{00000000-0005-0000-0000-0000822A0000}"/>
    <cellStyle name="Normal 15 3 3 3 2 6" xfId="10882" xr:uid="{00000000-0005-0000-0000-0000832A0000}"/>
    <cellStyle name="Normal 15 3 3 3 2 6 2" xfId="10883" xr:uid="{00000000-0005-0000-0000-0000842A0000}"/>
    <cellStyle name="Normal 15 3 3 3 2 7" xfId="10884" xr:uid="{00000000-0005-0000-0000-0000852A0000}"/>
    <cellStyle name="Normal 15 3 3 3 3" xfId="10885" xr:uid="{00000000-0005-0000-0000-0000862A0000}"/>
    <cellStyle name="Normal 15 3 3 3 3 2" xfId="10886" xr:uid="{00000000-0005-0000-0000-0000872A0000}"/>
    <cellStyle name="Normal 15 3 3 3 3 2 2" xfId="10887" xr:uid="{00000000-0005-0000-0000-0000882A0000}"/>
    <cellStyle name="Normal 15 3 3 3 3 3" xfId="10888" xr:uid="{00000000-0005-0000-0000-0000892A0000}"/>
    <cellStyle name="Normal 15 3 3 3 4" xfId="10889" xr:uid="{00000000-0005-0000-0000-00008A2A0000}"/>
    <cellStyle name="Normal 15 3 3 3 4 2" xfId="10890" xr:uid="{00000000-0005-0000-0000-00008B2A0000}"/>
    <cellStyle name="Normal 15 3 3 3 4 2 2" xfId="10891" xr:uid="{00000000-0005-0000-0000-00008C2A0000}"/>
    <cellStyle name="Normal 15 3 3 3 4 3" xfId="10892" xr:uid="{00000000-0005-0000-0000-00008D2A0000}"/>
    <cellStyle name="Normal 15 3 3 3 5" xfId="10893" xr:uid="{00000000-0005-0000-0000-00008E2A0000}"/>
    <cellStyle name="Normal 15 3 3 3 5 2" xfId="10894" xr:uid="{00000000-0005-0000-0000-00008F2A0000}"/>
    <cellStyle name="Normal 15 3 3 3 5 2 2" xfId="10895" xr:uid="{00000000-0005-0000-0000-0000902A0000}"/>
    <cellStyle name="Normal 15 3 3 3 5 3" xfId="10896" xr:uid="{00000000-0005-0000-0000-0000912A0000}"/>
    <cellStyle name="Normal 15 3 3 3 6" xfId="10897" xr:uid="{00000000-0005-0000-0000-0000922A0000}"/>
    <cellStyle name="Normal 15 3 3 3 6 2" xfId="10898" xr:uid="{00000000-0005-0000-0000-0000932A0000}"/>
    <cellStyle name="Normal 15 3 3 3 7" xfId="10899" xr:uid="{00000000-0005-0000-0000-0000942A0000}"/>
    <cellStyle name="Normal 15 3 3 3 7 2" xfId="10900" xr:uid="{00000000-0005-0000-0000-0000952A0000}"/>
    <cellStyle name="Normal 15 3 3 3 8" xfId="10901" xr:uid="{00000000-0005-0000-0000-0000962A0000}"/>
    <cellStyle name="Normal 15 3 3 4" xfId="10902" xr:uid="{00000000-0005-0000-0000-0000972A0000}"/>
    <cellStyle name="Normal 15 3 3 4 2" xfId="10903" xr:uid="{00000000-0005-0000-0000-0000982A0000}"/>
    <cellStyle name="Normal 15 3 3 4 2 2" xfId="10904" xr:uid="{00000000-0005-0000-0000-0000992A0000}"/>
    <cellStyle name="Normal 15 3 3 4 2 2 2" xfId="10905" xr:uid="{00000000-0005-0000-0000-00009A2A0000}"/>
    <cellStyle name="Normal 15 3 3 4 2 3" xfId="10906" xr:uid="{00000000-0005-0000-0000-00009B2A0000}"/>
    <cellStyle name="Normal 15 3 3 4 3" xfId="10907" xr:uid="{00000000-0005-0000-0000-00009C2A0000}"/>
    <cellStyle name="Normal 15 3 3 4 3 2" xfId="10908" xr:uid="{00000000-0005-0000-0000-00009D2A0000}"/>
    <cellStyle name="Normal 15 3 3 4 3 2 2" xfId="10909" xr:uid="{00000000-0005-0000-0000-00009E2A0000}"/>
    <cellStyle name="Normal 15 3 3 4 3 3" xfId="10910" xr:uid="{00000000-0005-0000-0000-00009F2A0000}"/>
    <cellStyle name="Normal 15 3 3 4 4" xfId="10911" xr:uid="{00000000-0005-0000-0000-0000A02A0000}"/>
    <cellStyle name="Normal 15 3 3 4 4 2" xfId="10912" xr:uid="{00000000-0005-0000-0000-0000A12A0000}"/>
    <cellStyle name="Normal 15 3 3 4 4 2 2" xfId="10913" xr:uid="{00000000-0005-0000-0000-0000A22A0000}"/>
    <cellStyle name="Normal 15 3 3 4 4 3" xfId="10914" xr:uid="{00000000-0005-0000-0000-0000A32A0000}"/>
    <cellStyle name="Normal 15 3 3 4 5" xfId="10915" xr:uid="{00000000-0005-0000-0000-0000A42A0000}"/>
    <cellStyle name="Normal 15 3 3 4 5 2" xfId="10916" xr:uid="{00000000-0005-0000-0000-0000A52A0000}"/>
    <cellStyle name="Normal 15 3 3 4 6" xfId="10917" xr:uid="{00000000-0005-0000-0000-0000A62A0000}"/>
    <cellStyle name="Normal 15 3 3 4 6 2" xfId="10918" xr:uid="{00000000-0005-0000-0000-0000A72A0000}"/>
    <cellStyle name="Normal 15 3 3 4 7" xfId="10919" xr:uid="{00000000-0005-0000-0000-0000A82A0000}"/>
    <cellStyle name="Normal 15 3 3 5" xfId="10920" xr:uid="{00000000-0005-0000-0000-0000A92A0000}"/>
    <cellStyle name="Normal 15 3 3 5 2" xfId="10921" xr:uid="{00000000-0005-0000-0000-0000AA2A0000}"/>
    <cellStyle name="Normal 15 3 3 5 2 2" xfId="10922" xr:uid="{00000000-0005-0000-0000-0000AB2A0000}"/>
    <cellStyle name="Normal 15 3 3 5 2 2 2" xfId="10923" xr:uid="{00000000-0005-0000-0000-0000AC2A0000}"/>
    <cellStyle name="Normal 15 3 3 5 2 3" xfId="10924" xr:uid="{00000000-0005-0000-0000-0000AD2A0000}"/>
    <cellStyle name="Normal 15 3 3 5 3" xfId="10925" xr:uid="{00000000-0005-0000-0000-0000AE2A0000}"/>
    <cellStyle name="Normal 15 3 3 5 3 2" xfId="10926" xr:uid="{00000000-0005-0000-0000-0000AF2A0000}"/>
    <cellStyle name="Normal 15 3 3 5 3 2 2" xfId="10927" xr:uid="{00000000-0005-0000-0000-0000B02A0000}"/>
    <cellStyle name="Normal 15 3 3 5 3 3" xfId="10928" xr:uid="{00000000-0005-0000-0000-0000B12A0000}"/>
    <cellStyle name="Normal 15 3 3 5 4" xfId="10929" xr:uid="{00000000-0005-0000-0000-0000B22A0000}"/>
    <cellStyle name="Normal 15 3 3 5 4 2" xfId="10930" xr:uid="{00000000-0005-0000-0000-0000B32A0000}"/>
    <cellStyle name="Normal 15 3 3 5 4 2 2" xfId="10931" xr:uid="{00000000-0005-0000-0000-0000B42A0000}"/>
    <cellStyle name="Normal 15 3 3 5 4 3" xfId="10932" xr:uid="{00000000-0005-0000-0000-0000B52A0000}"/>
    <cellStyle name="Normal 15 3 3 5 5" xfId="10933" xr:uid="{00000000-0005-0000-0000-0000B62A0000}"/>
    <cellStyle name="Normal 15 3 3 5 5 2" xfId="10934" xr:uid="{00000000-0005-0000-0000-0000B72A0000}"/>
    <cellStyle name="Normal 15 3 3 5 6" xfId="10935" xr:uid="{00000000-0005-0000-0000-0000B82A0000}"/>
    <cellStyle name="Normal 15 3 3 5 6 2" xfId="10936" xr:uid="{00000000-0005-0000-0000-0000B92A0000}"/>
    <cellStyle name="Normal 15 3 3 5 7" xfId="10937" xr:uid="{00000000-0005-0000-0000-0000BA2A0000}"/>
    <cellStyle name="Normal 15 3 3 6" xfId="10938" xr:uid="{00000000-0005-0000-0000-0000BB2A0000}"/>
    <cellStyle name="Normal 15 3 3 6 2" xfId="10939" xr:uid="{00000000-0005-0000-0000-0000BC2A0000}"/>
    <cellStyle name="Normal 15 3 3 6 2 2" xfId="10940" xr:uid="{00000000-0005-0000-0000-0000BD2A0000}"/>
    <cellStyle name="Normal 15 3 3 6 3" xfId="10941" xr:uid="{00000000-0005-0000-0000-0000BE2A0000}"/>
    <cellStyle name="Normal 15 3 3 7" xfId="10942" xr:uid="{00000000-0005-0000-0000-0000BF2A0000}"/>
    <cellStyle name="Normal 15 3 3 7 2" xfId="10943" xr:uid="{00000000-0005-0000-0000-0000C02A0000}"/>
    <cellStyle name="Normal 15 3 3 7 2 2" xfId="10944" xr:uid="{00000000-0005-0000-0000-0000C12A0000}"/>
    <cellStyle name="Normal 15 3 3 7 3" xfId="10945" xr:uid="{00000000-0005-0000-0000-0000C22A0000}"/>
    <cellStyle name="Normal 15 3 3 8" xfId="10946" xr:uid="{00000000-0005-0000-0000-0000C32A0000}"/>
    <cellStyle name="Normal 15 3 3 8 2" xfId="10947" xr:uid="{00000000-0005-0000-0000-0000C42A0000}"/>
    <cellStyle name="Normal 15 3 3 8 2 2" xfId="10948" xr:uid="{00000000-0005-0000-0000-0000C52A0000}"/>
    <cellStyle name="Normal 15 3 3 8 3" xfId="10949" xr:uid="{00000000-0005-0000-0000-0000C62A0000}"/>
    <cellStyle name="Normal 15 3 3 9" xfId="10950" xr:uid="{00000000-0005-0000-0000-0000C72A0000}"/>
    <cellStyle name="Normal 15 3 3 9 2" xfId="10951" xr:uid="{00000000-0005-0000-0000-0000C82A0000}"/>
    <cellStyle name="Normal 15 3 4" xfId="10952" xr:uid="{00000000-0005-0000-0000-0000C92A0000}"/>
    <cellStyle name="Normal 15 3 4 2" xfId="10953" xr:uid="{00000000-0005-0000-0000-0000CA2A0000}"/>
    <cellStyle name="Normal 15 3 4 2 2" xfId="10954" xr:uid="{00000000-0005-0000-0000-0000CB2A0000}"/>
    <cellStyle name="Normal 15 3 4 2 2 2" xfId="10955" xr:uid="{00000000-0005-0000-0000-0000CC2A0000}"/>
    <cellStyle name="Normal 15 3 4 2 2 2 2" xfId="10956" xr:uid="{00000000-0005-0000-0000-0000CD2A0000}"/>
    <cellStyle name="Normal 15 3 4 2 2 3" xfId="10957" xr:uid="{00000000-0005-0000-0000-0000CE2A0000}"/>
    <cellStyle name="Normal 15 3 4 2 3" xfId="10958" xr:uid="{00000000-0005-0000-0000-0000CF2A0000}"/>
    <cellStyle name="Normal 15 3 4 2 3 2" xfId="10959" xr:uid="{00000000-0005-0000-0000-0000D02A0000}"/>
    <cellStyle name="Normal 15 3 4 2 3 2 2" xfId="10960" xr:uid="{00000000-0005-0000-0000-0000D12A0000}"/>
    <cellStyle name="Normal 15 3 4 2 3 3" xfId="10961" xr:uid="{00000000-0005-0000-0000-0000D22A0000}"/>
    <cellStyle name="Normal 15 3 4 2 4" xfId="10962" xr:uid="{00000000-0005-0000-0000-0000D32A0000}"/>
    <cellStyle name="Normal 15 3 4 2 4 2" xfId="10963" xr:uid="{00000000-0005-0000-0000-0000D42A0000}"/>
    <cellStyle name="Normal 15 3 4 2 4 2 2" xfId="10964" xr:uid="{00000000-0005-0000-0000-0000D52A0000}"/>
    <cellStyle name="Normal 15 3 4 2 4 3" xfId="10965" xr:uid="{00000000-0005-0000-0000-0000D62A0000}"/>
    <cellStyle name="Normal 15 3 4 2 5" xfId="10966" xr:uid="{00000000-0005-0000-0000-0000D72A0000}"/>
    <cellStyle name="Normal 15 3 4 2 5 2" xfId="10967" xr:uid="{00000000-0005-0000-0000-0000D82A0000}"/>
    <cellStyle name="Normal 15 3 4 2 6" xfId="10968" xr:uid="{00000000-0005-0000-0000-0000D92A0000}"/>
    <cellStyle name="Normal 15 3 4 2 6 2" xfId="10969" xr:uid="{00000000-0005-0000-0000-0000DA2A0000}"/>
    <cellStyle name="Normal 15 3 4 2 7" xfId="10970" xr:uid="{00000000-0005-0000-0000-0000DB2A0000}"/>
    <cellStyle name="Normal 15 3 4 3" xfId="10971" xr:uid="{00000000-0005-0000-0000-0000DC2A0000}"/>
    <cellStyle name="Normal 15 3 4 3 2" xfId="10972" xr:uid="{00000000-0005-0000-0000-0000DD2A0000}"/>
    <cellStyle name="Normal 15 3 4 3 2 2" xfId="10973" xr:uid="{00000000-0005-0000-0000-0000DE2A0000}"/>
    <cellStyle name="Normal 15 3 4 3 2 2 2" xfId="10974" xr:uid="{00000000-0005-0000-0000-0000DF2A0000}"/>
    <cellStyle name="Normal 15 3 4 3 2 3" xfId="10975" xr:uid="{00000000-0005-0000-0000-0000E02A0000}"/>
    <cellStyle name="Normal 15 3 4 3 3" xfId="10976" xr:uid="{00000000-0005-0000-0000-0000E12A0000}"/>
    <cellStyle name="Normal 15 3 4 3 3 2" xfId="10977" xr:uid="{00000000-0005-0000-0000-0000E22A0000}"/>
    <cellStyle name="Normal 15 3 4 3 3 2 2" xfId="10978" xr:uid="{00000000-0005-0000-0000-0000E32A0000}"/>
    <cellStyle name="Normal 15 3 4 3 3 3" xfId="10979" xr:uid="{00000000-0005-0000-0000-0000E42A0000}"/>
    <cellStyle name="Normal 15 3 4 3 4" xfId="10980" xr:uid="{00000000-0005-0000-0000-0000E52A0000}"/>
    <cellStyle name="Normal 15 3 4 3 4 2" xfId="10981" xr:uid="{00000000-0005-0000-0000-0000E62A0000}"/>
    <cellStyle name="Normal 15 3 4 3 4 2 2" xfId="10982" xr:uid="{00000000-0005-0000-0000-0000E72A0000}"/>
    <cellStyle name="Normal 15 3 4 3 4 3" xfId="10983" xr:uid="{00000000-0005-0000-0000-0000E82A0000}"/>
    <cellStyle name="Normal 15 3 4 3 5" xfId="10984" xr:uid="{00000000-0005-0000-0000-0000E92A0000}"/>
    <cellStyle name="Normal 15 3 4 3 5 2" xfId="10985" xr:uid="{00000000-0005-0000-0000-0000EA2A0000}"/>
    <cellStyle name="Normal 15 3 4 3 6" xfId="10986" xr:uid="{00000000-0005-0000-0000-0000EB2A0000}"/>
    <cellStyle name="Normal 15 3 4 3 6 2" xfId="10987" xr:uid="{00000000-0005-0000-0000-0000EC2A0000}"/>
    <cellStyle name="Normal 15 3 4 3 7" xfId="10988" xr:uid="{00000000-0005-0000-0000-0000ED2A0000}"/>
    <cellStyle name="Normal 15 3 4 4" xfId="10989" xr:uid="{00000000-0005-0000-0000-0000EE2A0000}"/>
    <cellStyle name="Normal 15 3 4 4 2" xfId="10990" xr:uid="{00000000-0005-0000-0000-0000EF2A0000}"/>
    <cellStyle name="Normal 15 3 4 4 2 2" xfId="10991" xr:uid="{00000000-0005-0000-0000-0000F02A0000}"/>
    <cellStyle name="Normal 15 3 4 4 3" xfId="10992" xr:uid="{00000000-0005-0000-0000-0000F12A0000}"/>
    <cellStyle name="Normal 15 3 4 5" xfId="10993" xr:uid="{00000000-0005-0000-0000-0000F22A0000}"/>
    <cellStyle name="Normal 15 3 4 5 2" xfId="10994" xr:uid="{00000000-0005-0000-0000-0000F32A0000}"/>
    <cellStyle name="Normal 15 3 4 5 2 2" xfId="10995" xr:uid="{00000000-0005-0000-0000-0000F42A0000}"/>
    <cellStyle name="Normal 15 3 4 5 3" xfId="10996" xr:uid="{00000000-0005-0000-0000-0000F52A0000}"/>
    <cellStyle name="Normal 15 3 4 6" xfId="10997" xr:uid="{00000000-0005-0000-0000-0000F62A0000}"/>
    <cellStyle name="Normal 15 3 4 6 2" xfId="10998" xr:uid="{00000000-0005-0000-0000-0000F72A0000}"/>
    <cellStyle name="Normal 15 3 4 6 2 2" xfId="10999" xr:uid="{00000000-0005-0000-0000-0000F82A0000}"/>
    <cellStyle name="Normal 15 3 4 6 3" xfId="11000" xr:uid="{00000000-0005-0000-0000-0000F92A0000}"/>
    <cellStyle name="Normal 15 3 4 7" xfId="11001" xr:uid="{00000000-0005-0000-0000-0000FA2A0000}"/>
    <cellStyle name="Normal 15 3 4 7 2" xfId="11002" xr:uid="{00000000-0005-0000-0000-0000FB2A0000}"/>
    <cellStyle name="Normal 15 3 4 8" xfId="11003" xr:uid="{00000000-0005-0000-0000-0000FC2A0000}"/>
    <cellStyle name="Normal 15 3 4 8 2" xfId="11004" xr:uid="{00000000-0005-0000-0000-0000FD2A0000}"/>
    <cellStyle name="Normal 15 3 4 9" xfId="11005" xr:uid="{00000000-0005-0000-0000-0000FE2A0000}"/>
    <cellStyle name="Normal 15 3 5" xfId="11006" xr:uid="{00000000-0005-0000-0000-0000FF2A0000}"/>
    <cellStyle name="Normal 15 3 5 2" xfId="11007" xr:uid="{00000000-0005-0000-0000-0000002B0000}"/>
    <cellStyle name="Normal 15 3 5 2 2" xfId="11008" xr:uid="{00000000-0005-0000-0000-0000012B0000}"/>
    <cellStyle name="Normal 15 3 5 2 2 2" xfId="11009" xr:uid="{00000000-0005-0000-0000-0000022B0000}"/>
    <cellStyle name="Normal 15 3 5 2 2 2 2" xfId="11010" xr:uid="{00000000-0005-0000-0000-0000032B0000}"/>
    <cellStyle name="Normal 15 3 5 2 2 3" xfId="11011" xr:uid="{00000000-0005-0000-0000-0000042B0000}"/>
    <cellStyle name="Normal 15 3 5 2 3" xfId="11012" xr:uid="{00000000-0005-0000-0000-0000052B0000}"/>
    <cellStyle name="Normal 15 3 5 2 3 2" xfId="11013" xr:uid="{00000000-0005-0000-0000-0000062B0000}"/>
    <cellStyle name="Normal 15 3 5 2 3 2 2" xfId="11014" xr:uid="{00000000-0005-0000-0000-0000072B0000}"/>
    <cellStyle name="Normal 15 3 5 2 3 3" xfId="11015" xr:uid="{00000000-0005-0000-0000-0000082B0000}"/>
    <cellStyle name="Normal 15 3 5 2 4" xfId="11016" xr:uid="{00000000-0005-0000-0000-0000092B0000}"/>
    <cellStyle name="Normal 15 3 5 2 4 2" xfId="11017" xr:uid="{00000000-0005-0000-0000-00000A2B0000}"/>
    <cellStyle name="Normal 15 3 5 2 4 2 2" xfId="11018" xr:uid="{00000000-0005-0000-0000-00000B2B0000}"/>
    <cellStyle name="Normal 15 3 5 2 4 3" xfId="11019" xr:uid="{00000000-0005-0000-0000-00000C2B0000}"/>
    <cellStyle name="Normal 15 3 5 2 5" xfId="11020" xr:uid="{00000000-0005-0000-0000-00000D2B0000}"/>
    <cellStyle name="Normal 15 3 5 2 5 2" xfId="11021" xr:uid="{00000000-0005-0000-0000-00000E2B0000}"/>
    <cellStyle name="Normal 15 3 5 2 6" xfId="11022" xr:uid="{00000000-0005-0000-0000-00000F2B0000}"/>
    <cellStyle name="Normal 15 3 5 2 6 2" xfId="11023" xr:uid="{00000000-0005-0000-0000-0000102B0000}"/>
    <cellStyle name="Normal 15 3 5 2 7" xfId="11024" xr:uid="{00000000-0005-0000-0000-0000112B0000}"/>
    <cellStyle name="Normal 15 3 5 3" xfId="11025" xr:uid="{00000000-0005-0000-0000-0000122B0000}"/>
    <cellStyle name="Normal 15 3 5 3 2" xfId="11026" xr:uid="{00000000-0005-0000-0000-0000132B0000}"/>
    <cellStyle name="Normal 15 3 5 3 2 2" xfId="11027" xr:uid="{00000000-0005-0000-0000-0000142B0000}"/>
    <cellStyle name="Normal 15 3 5 3 3" xfId="11028" xr:uid="{00000000-0005-0000-0000-0000152B0000}"/>
    <cellStyle name="Normal 15 3 5 4" xfId="11029" xr:uid="{00000000-0005-0000-0000-0000162B0000}"/>
    <cellStyle name="Normal 15 3 5 4 2" xfId="11030" xr:uid="{00000000-0005-0000-0000-0000172B0000}"/>
    <cellStyle name="Normal 15 3 5 4 2 2" xfId="11031" xr:uid="{00000000-0005-0000-0000-0000182B0000}"/>
    <cellStyle name="Normal 15 3 5 4 3" xfId="11032" xr:uid="{00000000-0005-0000-0000-0000192B0000}"/>
    <cellStyle name="Normal 15 3 5 5" xfId="11033" xr:uid="{00000000-0005-0000-0000-00001A2B0000}"/>
    <cellStyle name="Normal 15 3 5 5 2" xfId="11034" xr:uid="{00000000-0005-0000-0000-00001B2B0000}"/>
    <cellStyle name="Normal 15 3 5 5 2 2" xfId="11035" xr:uid="{00000000-0005-0000-0000-00001C2B0000}"/>
    <cellStyle name="Normal 15 3 5 5 3" xfId="11036" xr:uid="{00000000-0005-0000-0000-00001D2B0000}"/>
    <cellStyle name="Normal 15 3 5 6" xfId="11037" xr:uid="{00000000-0005-0000-0000-00001E2B0000}"/>
    <cellStyle name="Normal 15 3 5 6 2" xfId="11038" xr:uid="{00000000-0005-0000-0000-00001F2B0000}"/>
    <cellStyle name="Normal 15 3 5 7" xfId="11039" xr:uid="{00000000-0005-0000-0000-0000202B0000}"/>
    <cellStyle name="Normal 15 3 5 7 2" xfId="11040" xr:uid="{00000000-0005-0000-0000-0000212B0000}"/>
    <cellStyle name="Normal 15 3 5 8" xfId="11041" xr:uid="{00000000-0005-0000-0000-0000222B0000}"/>
    <cellStyle name="Normal 15 3 6" xfId="11042" xr:uid="{00000000-0005-0000-0000-0000232B0000}"/>
    <cellStyle name="Normal 15 3 6 2" xfId="11043" xr:uid="{00000000-0005-0000-0000-0000242B0000}"/>
    <cellStyle name="Normal 15 3 6 2 2" xfId="11044" xr:uid="{00000000-0005-0000-0000-0000252B0000}"/>
    <cellStyle name="Normal 15 3 6 2 2 2" xfId="11045" xr:uid="{00000000-0005-0000-0000-0000262B0000}"/>
    <cellStyle name="Normal 15 3 6 2 3" xfId="11046" xr:uid="{00000000-0005-0000-0000-0000272B0000}"/>
    <cellStyle name="Normal 15 3 6 3" xfId="11047" xr:uid="{00000000-0005-0000-0000-0000282B0000}"/>
    <cellStyle name="Normal 15 3 6 3 2" xfId="11048" xr:uid="{00000000-0005-0000-0000-0000292B0000}"/>
    <cellStyle name="Normal 15 3 6 3 2 2" xfId="11049" xr:uid="{00000000-0005-0000-0000-00002A2B0000}"/>
    <cellStyle name="Normal 15 3 6 3 3" xfId="11050" xr:uid="{00000000-0005-0000-0000-00002B2B0000}"/>
    <cellStyle name="Normal 15 3 6 4" xfId="11051" xr:uid="{00000000-0005-0000-0000-00002C2B0000}"/>
    <cellStyle name="Normal 15 3 6 4 2" xfId="11052" xr:uid="{00000000-0005-0000-0000-00002D2B0000}"/>
    <cellStyle name="Normal 15 3 6 4 2 2" xfId="11053" xr:uid="{00000000-0005-0000-0000-00002E2B0000}"/>
    <cellStyle name="Normal 15 3 6 4 3" xfId="11054" xr:uid="{00000000-0005-0000-0000-00002F2B0000}"/>
    <cellStyle name="Normal 15 3 6 5" xfId="11055" xr:uid="{00000000-0005-0000-0000-0000302B0000}"/>
    <cellStyle name="Normal 15 3 6 5 2" xfId="11056" xr:uid="{00000000-0005-0000-0000-0000312B0000}"/>
    <cellStyle name="Normal 15 3 6 6" xfId="11057" xr:uid="{00000000-0005-0000-0000-0000322B0000}"/>
    <cellStyle name="Normal 15 3 6 6 2" xfId="11058" xr:uid="{00000000-0005-0000-0000-0000332B0000}"/>
    <cellStyle name="Normal 15 3 6 7" xfId="11059" xr:uid="{00000000-0005-0000-0000-0000342B0000}"/>
    <cellStyle name="Normal 15 3 7" xfId="11060" xr:uid="{00000000-0005-0000-0000-0000352B0000}"/>
    <cellStyle name="Normal 15 3 7 2" xfId="11061" xr:uid="{00000000-0005-0000-0000-0000362B0000}"/>
    <cellStyle name="Normal 15 3 7 2 2" xfId="11062" xr:uid="{00000000-0005-0000-0000-0000372B0000}"/>
    <cellStyle name="Normal 15 3 7 2 2 2" xfId="11063" xr:uid="{00000000-0005-0000-0000-0000382B0000}"/>
    <cellStyle name="Normal 15 3 7 2 3" xfId="11064" xr:uid="{00000000-0005-0000-0000-0000392B0000}"/>
    <cellStyle name="Normal 15 3 7 3" xfId="11065" xr:uid="{00000000-0005-0000-0000-00003A2B0000}"/>
    <cellStyle name="Normal 15 3 7 3 2" xfId="11066" xr:uid="{00000000-0005-0000-0000-00003B2B0000}"/>
    <cellStyle name="Normal 15 3 7 3 2 2" xfId="11067" xr:uid="{00000000-0005-0000-0000-00003C2B0000}"/>
    <cellStyle name="Normal 15 3 7 3 3" xfId="11068" xr:uid="{00000000-0005-0000-0000-00003D2B0000}"/>
    <cellStyle name="Normal 15 3 7 4" xfId="11069" xr:uid="{00000000-0005-0000-0000-00003E2B0000}"/>
    <cellStyle name="Normal 15 3 7 4 2" xfId="11070" xr:uid="{00000000-0005-0000-0000-00003F2B0000}"/>
    <cellStyle name="Normal 15 3 7 4 2 2" xfId="11071" xr:uid="{00000000-0005-0000-0000-0000402B0000}"/>
    <cellStyle name="Normal 15 3 7 4 3" xfId="11072" xr:uid="{00000000-0005-0000-0000-0000412B0000}"/>
    <cellStyle name="Normal 15 3 7 5" xfId="11073" xr:uid="{00000000-0005-0000-0000-0000422B0000}"/>
    <cellStyle name="Normal 15 3 7 5 2" xfId="11074" xr:uid="{00000000-0005-0000-0000-0000432B0000}"/>
    <cellStyle name="Normal 15 3 7 6" xfId="11075" xr:uid="{00000000-0005-0000-0000-0000442B0000}"/>
    <cellStyle name="Normal 15 3 7 6 2" xfId="11076" xr:uid="{00000000-0005-0000-0000-0000452B0000}"/>
    <cellStyle name="Normal 15 3 7 7" xfId="11077" xr:uid="{00000000-0005-0000-0000-0000462B0000}"/>
    <cellStyle name="Normal 15 3 8" xfId="11078" xr:uid="{00000000-0005-0000-0000-0000472B0000}"/>
    <cellStyle name="Normal 15 3 8 2" xfId="11079" xr:uid="{00000000-0005-0000-0000-0000482B0000}"/>
    <cellStyle name="Normal 15 3 8 2 2" xfId="11080" xr:uid="{00000000-0005-0000-0000-0000492B0000}"/>
    <cellStyle name="Normal 15 3 8 3" xfId="11081" xr:uid="{00000000-0005-0000-0000-00004A2B0000}"/>
    <cellStyle name="Normal 15 3 9" xfId="11082" xr:uid="{00000000-0005-0000-0000-00004B2B0000}"/>
    <cellStyle name="Normal 15 3 9 2" xfId="11083" xr:uid="{00000000-0005-0000-0000-00004C2B0000}"/>
    <cellStyle name="Normal 15 3 9 2 2" xfId="11084" xr:uid="{00000000-0005-0000-0000-00004D2B0000}"/>
    <cellStyle name="Normal 15 3 9 3" xfId="11085" xr:uid="{00000000-0005-0000-0000-00004E2B0000}"/>
    <cellStyle name="Normal 15 3_Confidential Information" xfId="11086" xr:uid="{00000000-0005-0000-0000-00004F2B0000}"/>
    <cellStyle name="Normal 15 4" xfId="11087" xr:uid="{00000000-0005-0000-0000-0000502B0000}"/>
    <cellStyle name="Normal 15 4 10" xfId="11088" xr:uid="{00000000-0005-0000-0000-0000512B0000}"/>
    <cellStyle name="Normal 15 4 10 2" xfId="11089" xr:uid="{00000000-0005-0000-0000-0000522B0000}"/>
    <cellStyle name="Normal 15 4 10 2 2" xfId="11090" xr:uid="{00000000-0005-0000-0000-0000532B0000}"/>
    <cellStyle name="Normal 15 4 10 3" xfId="11091" xr:uid="{00000000-0005-0000-0000-0000542B0000}"/>
    <cellStyle name="Normal 15 4 11" xfId="11092" xr:uid="{00000000-0005-0000-0000-0000552B0000}"/>
    <cellStyle name="Normal 15 4 11 2" xfId="11093" xr:uid="{00000000-0005-0000-0000-0000562B0000}"/>
    <cellStyle name="Normal 15 4 12" xfId="11094" xr:uid="{00000000-0005-0000-0000-0000572B0000}"/>
    <cellStyle name="Normal 15 4 12 2" xfId="11095" xr:uid="{00000000-0005-0000-0000-0000582B0000}"/>
    <cellStyle name="Normal 15 4 13" xfId="11096" xr:uid="{00000000-0005-0000-0000-0000592B0000}"/>
    <cellStyle name="Normal 15 4 2" xfId="11097" xr:uid="{00000000-0005-0000-0000-00005A2B0000}"/>
    <cellStyle name="Normal 15 4 2 10" xfId="11098" xr:uid="{00000000-0005-0000-0000-00005B2B0000}"/>
    <cellStyle name="Normal 15 4 2 10 2" xfId="11099" xr:uid="{00000000-0005-0000-0000-00005C2B0000}"/>
    <cellStyle name="Normal 15 4 2 11" xfId="11100" xr:uid="{00000000-0005-0000-0000-00005D2B0000}"/>
    <cellStyle name="Normal 15 4 2 2" xfId="11101" xr:uid="{00000000-0005-0000-0000-00005E2B0000}"/>
    <cellStyle name="Normal 15 4 2 2 2" xfId="11102" xr:uid="{00000000-0005-0000-0000-00005F2B0000}"/>
    <cellStyle name="Normal 15 4 2 2 2 2" xfId="11103" xr:uid="{00000000-0005-0000-0000-0000602B0000}"/>
    <cellStyle name="Normal 15 4 2 2 2 2 2" xfId="11104" xr:uid="{00000000-0005-0000-0000-0000612B0000}"/>
    <cellStyle name="Normal 15 4 2 2 2 2 2 2" xfId="11105" xr:uid="{00000000-0005-0000-0000-0000622B0000}"/>
    <cellStyle name="Normal 15 4 2 2 2 2 3" xfId="11106" xr:uid="{00000000-0005-0000-0000-0000632B0000}"/>
    <cellStyle name="Normal 15 4 2 2 2 3" xfId="11107" xr:uid="{00000000-0005-0000-0000-0000642B0000}"/>
    <cellStyle name="Normal 15 4 2 2 2 3 2" xfId="11108" xr:uid="{00000000-0005-0000-0000-0000652B0000}"/>
    <cellStyle name="Normal 15 4 2 2 2 3 2 2" xfId="11109" xr:uid="{00000000-0005-0000-0000-0000662B0000}"/>
    <cellStyle name="Normal 15 4 2 2 2 3 3" xfId="11110" xr:uid="{00000000-0005-0000-0000-0000672B0000}"/>
    <cellStyle name="Normal 15 4 2 2 2 4" xfId="11111" xr:uid="{00000000-0005-0000-0000-0000682B0000}"/>
    <cellStyle name="Normal 15 4 2 2 2 4 2" xfId="11112" xr:uid="{00000000-0005-0000-0000-0000692B0000}"/>
    <cellStyle name="Normal 15 4 2 2 2 4 2 2" xfId="11113" xr:uid="{00000000-0005-0000-0000-00006A2B0000}"/>
    <cellStyle name="Normal 15 4 2 2 2 4 3" xfId="11114" xr:uid="{00000000-0005-0000-0000-00006B2B0000}"/>
    <cellStyle name="Normal 15 4 2 2 2 5" xfId="11115" xr:uid="{00000000-0005-0000-0000-00006C2B0000}"/>
    <cellStyle name="Normal 15 4 2 2 2 5 2" xfId="11116" xr:uid="{00000000-0005-0000-0000-00006D2B0000}"/>
    <cellStyle name="Normal 15 4 2 2 2 6" xfId="11117" xr:uid="{00000000-0005-0000-0000-00006E2B0000}"/>
    <cellStyle name="Normal 15 4 2 2 2 6 2" xfId="11118" xr:uid="{00000000-0005-0000-0000-00006F2B0000}"/>
    <cellStyle name="Normal 15 4 2 2 2 7" xfId="11119" xr:uid="{00000000-0005-0000-0000-0000702B0000}"/>
    <cellStyle name="Normal 15 4 2 2 3" xfId="11120" xr:uid="{00000000-0005-0000-0000-0000712B0000}"/>
    <cellStyle name="Normal 15 4 2 2 3 2" xfId="11121" xr:uid="{00000000-0005-0000-0000-0000722B0000}"/>
    <cellStyle name="Normal 15 4 2 2 3 2 2" xfId="11122" xr:uid="{00000000-0005-0000-0000-0000732B0000}"/>
    <cellStyle name="Normal 15 4 2 2 3 2 2 2" xfId="11123" xr:uid="{00000000-0005-0000-0000-0000742B0000}"/>
    <cellStyle name="Normal 15 4 2 2 3 2 3" xfId="11124" xr:uid="{00000000-0005-0000-0000-0000752B0000}"/>
    <cellStyle name="Normal 15 4 2 2 3 3" xfId="11125" xr:uid="{00000000-0005-0000-0000-0000762B0000}"/>
    <cellStyle name="Normal 15 4 2 2 3 3 2" xfId="11126" xr:uid="{00000000-0005-0000-0000-0000772B0000}"/>
    <cellStyle name="Normal 15 4 2 2 3 3 2 2" xfId="11127" xr:uid="{00000000-0005-0000-0000-0000782B0000}"/>
    <cellStyle name="Normal 15 4 2 2 3 3 3" xfId="11128" xr:uid="{00000000-0005-0000-0000-0000792B0000}"/>
    <cellStyle name="Normal 15 4 2 2 3 4" xfId="11129" xr:uid="{00000000-0005-0000-0000-00007A2B0000}"/>
    <cellStyle name="Normal 15 4 2 2 3 4 2" xfId="11130" xr:uid="{00000000-0005-0000-0000-00007B2B0000}"/>
    <cellStyle name="Normal 15 4 2 2 3 4 2 2" xfId="11131" xr:uid="{00000000-0005-0000-0000-00007C2B0000}"/>
    <cellStyle name="Normal 15 4 2 2 3 4 3" xfId="11132" xr:uid="{00000000-0005-0000-0000-00007D2B0000}"/>
    <cellStyle name="Normal 15 4 2 2 3 5" xfId="11133" xr:uid="{00000000-0005-0000-0000-00007E2B0000}"/>
    <cellStyle name="Normal 15 4 2 2 3 5 2" xfId="11134" xr:uid="{00000000-0005-0000-0000-00007F2B0000}"/>
    <cellStyle name="Normal 15 4 2 2 3 6" xfId="11135" xr:uid="{00000000-0005-0000-0000-0000802B0000}"/>
    <cellStyle name="Normal 15 4 2 2 3 6 2" xfId="11136" xr:uid="{00000000-0005-0000-0000-0000812B0000}"/>
    <cellStyle name="Normal 15 4 2 2 3 7" xfId="11137" xr:uid="{00000000-0005-0000-0000-0000822B0000}"/>
    <cellStyle name="Normal 15 4 2 2 4" xfId="11138" xr:uid="{00000000-0005-0000-0000-0000832B0000}"/>
    <cellStyle name="Normal 15 4 2 2 4 2" xfId="11139" xr:uid="{00000000-0005-0000-0000-0000842B0000}"/>
    <cellStyle name="Normal 15 4 2 2 4 2 2" xfId="11140" xr:uid="{00000000-0005-0000-0000-0000852B0000}"/>
    <cellStyle name="Normal 15 4 2 2 4 3" xfId="11141" xr:uid="{00000000-0005-0000-0000-0000862B0000}"/>
    <cellStyle name="Normal 15 4 2 2 5" xfId="11142" xr:uid="{00000000-0005-0000-0000-0000872B0000}"/>
    <cellStyle name="Normal 15 4 2 2 5 2" xfId="11143" xr:uid="{00000000-0005-0000-0000-0000882B0000}"/>
    <cellStyle name="Normal 15 4 2 2 5 2 2" xfId="11144" xr:uid="{00000000-0005-0000-0000-0000892B0000}"/>
    <cellStyle name="Normal 15 4 2 2 5 3" xfId="11145" xr:uid="{00000000-0005-0000-0000-00008A2B0000}"/>
    <cellStyle name="Normal 15 4 2 2 6" xfId="11146" xr:uid="{00000000-0005-0000-0000-00008B2B0000}"/>
    <cellStyle name="Normal 15 4 2 2 6 2" xfId="11147" xr:uid="{00000000-0005-0000-0000-00008C2B0000}"/>
    <cellStyle name="Normal 15 4 2 2 6 2 2" xfId="11148" xr:uid="{00000000-0005-0000-0000-00008D2B0000}"/>
    <cellStyle name="Normal 15 4 2 2 6 3" xfId="11149" xr:uid="{00000000-0005-0000-0000-00008E2B0000}"/>
    <cellStyle name="Normal 15 4 2 2 7" xfId="11150" xr:uid="{00000000-0005-0000-0000-00008F2B0000}"/>
    <cellStyle name="Normal 15 4 2 2 7 2" xfId="11151" xr:uid="{00000000-0005-0000-0000-0000902B0000}"/>
    <cellStyle name="Normal 15 4 2 2 8" xfId="11152" xr:uid="{00000000-0005-0000-0000-0000912B0000}"/>
    <cellStyle name="Normal 15 4 2 2 8 2" xfId="11153" xr:uid="{00000000-0005-0000-0000-0000922B0000}"/>
    <cellStyle name="Normal 15 4 2 2 9" xfId="11154" xr:uid="{00000000-0005-0000-0000-0000932B0000}"/>
    <cellStyle name="Normal 15 4 2 3" xfId="11155" xr:uid="{00000000-0005-0000-0000-0000942B0000}"/>
    <cellStyle name="Normal 15 4 2 3 2" xfId="11156" xr:uid="{00000000-0005-0000-0000-0000952B0000}"/>
    <cellStyle name="Normal 15 4 2 3 2 2" xfId="11157" xr:uid="{00000000-0005-0000-0000-0000962B0000}"/>
    <cellStyle name="Normal 15 4 2 3 2 2 2" xfId="11158" xr:uid="{00000000-0005-0000-0000-0000972B0000}"/>
    <cellStyle name="Normal 15 4 2 3 2 2 2 2" xfId="11159" xr:uid="{00000000-0005-0000-0000-0000982B0000}"/>
    <cellStyle name="Normal 15 4 2 3 2 2 3" xfId="11160" xr:uid="{00000000-0005-0000-0000-0000992B0000}"/>
    <cellStyle name="Normal 15 4 2 3 2 3" xfId="11161" xr:uid="{00000000-0005-0000-0000-00009A2B0000}"/>
    <cellStyle name="Normal 15 4 2 3 2 3 2" xfId="11162" xr:uid="{00000000-0005-0000-0000-00009B2B0000}"/>
    <cellStyle name="Normal 15 4 2 3 2 3 2 2" xfId="11163" xr:uid="{00000000-0005-0000-0000-00009C2B0000}"/>
    <cellStyle name="Normal 15 4 2 3 2 3 3" xfId="11164" xr:uid="{00000000-0005-0000-0000-00009D2B0000}"/>
    <cellStyle name="Normal 15 4 2 3 2 4" xfId="11165" xr:uid="{00000000-0005-0000-0000-00009E2B0000}"/>
    <cellStyle name="Normal 15 4 2 3 2 4 2" xfId="11166" xr:uid="{00000000-0005-0000-0000-00009F2B0000}"/>
    <cellStyle name="Normal 15 4 2 3 2 4 2 2" xfId="11167" xr:uid="{00000000-0005-0000-0000-0000A02B0000}"/>
    <cellStyle name="Normal 15 4 2 3 2 4 3" xfId="11168" xr:uid="{00000000-0005-0000-0000-0000A12B0000}"/>
    <cellStyle name="Normal 15 4 2 3 2 5" xfId="11169" xr:uid="{00000000-0005-0000-0000-0000A22B0000}"/>
    <cellStyle name="Normal 15 4 2 3 2 5 2" xfId="11170" xr:uid="{00000000-0005-0000-0000-0000A32B0000}"/>
    <cellStyle name="Normal 15 4 2 3 2 6" xfId="11171" xr:uid="{00000000-0005-0000-0000-0000A42B0000}"/>
    <cellStyle name="Normal 15 4 2 3 2 6 2" xfId="11172" xr:uid="{00000000-0005-0000-0000-0000A52B0000}"/>
    <cellStyle name="Normal 15 4 2 3 2 7" xfId="11173" xr:uid="{00000000-0005-0000-0000-0000A62B0000}"/>
    <cellStyle name="Normal 15 4 2 3 3" xfId="11174" xr:uid="{00000000-0005-0000-0000-0000A72B0000}"/>
    <cellStyle name="Normal 15 4 2 3 3 2" xfId="11175" xr:uid="{00000000-0005-0000-0000-0000A82B0000}"/>
    <cellStyle name="Normal 15 4 2 3 3 2 2" xfId="11176" xr:uid="{00000000-0005-0000-0000-0000A92B0000}"/>
    <cellStyle name="Normal 15 4 2 3 3 3" xfId="11177" xr:uid="{00000000-0005-0000-0000-0000AA2B0000}"/>
    <cellStyle name="Normal 15 4 2 3 4" xfId="11178" xr:uid="{00000000-0005-0000-0000-0000AB2B0000}"/>
    <cellStyle name="Normal 15 4 2 3 4 2" xfId="11179" xr:uid="{00000000-0005-0000-0000-0000AC2B0000}"/>
    <cellStyle name="Normal 15 4 2 3 4 2 2" xfId="11180" xr:uid="{00000000-0005-0000-0000-0000AD2B0000}"/>
    <cellStyle name="Normal 15 4 2 3 4 3" xfId="11181" xr:uid="{00000000-0005-0000-0000-0000AE2B0000}"/>
    <cellStyle name="Normal 15 4 2 3 5" xfId="11182" xr:uid="{00000000-0005-0000-0000-0000AF2B0000}"/>
    <cellStyle name="Normal 15 4 2 3 5 2" xfId="11183" xr:uid="{00000000-0005-0000-0000-0000B02B0000}"/>
    <cellStyle name="Normal 15 4 2 3 5 2 2" xfId="11184" xr:uid="{00000000-0005-0000-0000-0000B12B0000}"/>
    <cellStyle name="Normal 15 4 2 3 5 3" xfId="11185" xr:uid="{00000000-0005-0000-0000-0000B22B0000}"/>
    <cellStyle name="Normal 15 4 2 3 6" xfId="11186" xr:uid="{00000000-0005-0000-0000-0000B32B0000}"/>
    <cellStyle name="Normal 15 4 2 3 6 2" xfId="11187" xr:uid="{00000000-0005-0000-0000-0000B42B0000}"/>
    <cellStyle name="Normal 15 4 2 3 7" xfId="11188" xr:uid="{00000000-0005-0000-0000-0000B52B0000}"/>
    <cellStyle name="Normal 15 4 2 3 7 2" xfId="11189" xr:uid="{00000000-0005-0000-0000-0000B62B0000}"/>
    <cellStyle name="Normal 15 4 2 3 8" xfId="11190" xr:uid="{00000000-0005-0000-0000-0000B72B0000}"/>
    <cellStyle name="Normal 15 4 2 4" xfId="11191" xr:uid="{00000000-0005-0000-0000-0000B82B0000}"/>
    <cellStyle name="Normal 15 4 2 4 2" xfId="11192" xr:uid="{00000000-0005-0000-0000-0000B92B0000}"/>
    <cellStyle name="Normal 15 4 2 4 2 2" xfId="11193" xr:uid="{00000000-0005-0000-0000-0000BA2B0000}"/>
    <cellStyle name="Normal 15 4 2 4 2 2 2" xfId="11194" xr:uid="{00000000-0005-0000-0000-0000BB2B0000}"/>
    <cellStyle name="Normal 15 4 2 4 2 3" xfId="11195" xr:uid="{00000000-0005-0000-0000-0000BC2B0000}"/>
    <cellStyle name="Normal 15 4 2 4 3" xfId="11196" xr:uid="{00000000-0005-0000-0000-0000BD2B0000}"/>
    <cellStyle name="Normal 15 4 2 4 3 2" xfId="11197" xr:uid="{00000000-0005-0000-0000-0000BE2B0000}"/>
    <cellStyle name="Normal 15 4 2 4 3 2 2" xfId="11198" xr:uid="{00000000-0005-0000-0000-0000BF2B0000}"/>
    <cellStyle name="Normal 15 4 2 4 3 3" xfId="11199" xr:uid="{00000000-0005-0000-0000-0000C02B0000}"/>
    <cellStyle name="Normal 15 4 2 4 4" xfId="11200" xr:uid="{00000000-0005-0000-0000-0000C12B0000}"/>
    <cellStyle name="Normal 15 4 2 4 4 2" xfId="11201" xr:uid="{00000000-0005-0000-0000-0000C22B0000}"/>
    <cellStyle name="Normal 15 4 2 4 4 2 2" xfId="11202" xr:uid="{00000000-0005-0000-0000-0000C32B0000}"/>
    <cellStyle name="Normal 15 4 2 4 4 3" xfId="11203" xr:uid="{00000000-0005-0000-0000-0000C42B0000}"/>
    <cellStyle name="Normal 15 4 2 4 5" xfId="11204" xr:uid="{00000000-0005-0000-0000-0000C52B0000}"/>
    <cellStyle name="Normal 15 4 2 4 5 2" xfId="11205" xr:uid="{00000000-0005-0000-0000-0000C62B0000}"/>
    <cellStyle name="Normal 15 4 2 4 6" xfId="11206" xr:uid="{00000000-0005-0000-0000-0000C72B0000}"/>
    <cellStyle name="Normal 15 4 2 4 6 2" xfId="11207" xr:uid="{00000000-0005-0000-0000-0000C82B0000}"/>
    <cellStyle name="Normal 15 4 2 4 7" xfId="11208" xr:uid="{00000000-0005-0000-0000-0000C92B0000}"/>
    <cellStyle name="Normal 15 4 2 5" xfId="11209" xr:uid="{00000000-0005-0000-0000-0000CA2B0000}"/>
    <cellStyle name="Normal 15 4 2 5 2" xfId="11210" xr:uid="{00000000-0005-0000-0000-0000CB2B0000}"/>
    <cellStyle name="Normal 15 4 2 5 2 2" xfId="11211" xr:uid="{00000000-0005-0000-0000-0000CC2B0000}"/>
    <cellStyle name="Normal 15 4 2 5 2 2 2" xfId="11212" xr:uid="{00000000-0005-0000-0000-0000CD2B0000}"/>
    <cellStyle name="Normal 15 4 2 5 2 3" xfId="11213" xr:uid="{00000000-0005-0000-0000-0000CE2B0000}"/>
    <cellStyle name="Normal 15 4 2 5 3" xfId="11214" xr:uid="{00000000-0005-0000-0000-0000CF2B0000}"/>
    <cellStyle name="Normal 15 4 2 5 3 2" xfId="11215" xr:uid="{00000000-0005-0000-0000-0000D02B0000}"/>
    <cellStyle name="Normal 15 4 2 5 3 2 2" xfId="11216" xr:uid="{00000000-0005-0000-0000-0000D12B0000}"/>
    <cellStyle name="Normal 15 4 2 5 3 3" xfId="11217" xr:uid="{00000000-0005-0000-0000-0000D22B0000}"/>
    <cellStyle name="Normal 15 4 2 5 4" xfId="11218" xr:uid="{00000000-0005-0000-0000-0000D32B0000}"/>
    <cellStyle name="Normal 15 4 2 5 4 2" xfId="11219" xr:uid="{00000000-0005-0000-0000-0000D42B0000}"/>
    <cellStyle name="Normal 15 4 2 5 4 2 2" xfId="11220" xr:uid="{00000000-0005-0000-0000-0000D52B0000}"/>
    <cellStyle name="Normal 15 4 2 5 4 3" xfId="11221" xr:uid="{00000000-0005-0000-0000-0000D62B0000}"/>
    <cellStyle name="Normal 15 4 2 5 5" xfId="11222" xr:uid="{00000000-0005-0000-0000-0000D72B0000}"/>
    <cellStyle name="Normal 15 4 2 5 5 2" xfId="11223" xr:uid="{00000000-0005-0000-0000-0000D82B0000}"/>
    <cellStyle name="Normal 15 4 2 5 6" xfId="11224" xr:uid="{00000000-0005-0000-0000-0000D92B0000}"/>
    <cellStyle name="Normal 15 4 2 5 6 2" xfId="11225" xr:uid="{00000000-0005-0000-0000-0000DA2B0000}"/>
    <cellStyle name="Normal 15 4 2 5 7" xfId="11226" xr:uid="{00000000-0005-0000-0000-0000DB2B0000}"/>
    <cellStyle name="Normal 15 4 2 6" xfId="11227" xr:uid="{00000000-0005-0000-0000-0000DC2B0000}"/>
    <cellStyle name="Normal 15 4 2 6 2" xfId="11228" xr:uid="{00000000-0005-0000-0000-0000DD2B0000}"/>
    <cellStyle name="Normal 15 4 2 6 2 2" xfId="11229" xr:uid="{00000000-0005-0000-0000-0000DE2B0000}"/>
    <cellStyle name="Normal 15 4 2 6 3" xfId="11230" xr:uid="{00000000-0005-0000-0000-0000DF2B0000}"/>
    <cellStyle name="Normal 15 4 2 7" xfId="11231" xr:uid="{00000000-0005-0000-0000-0000E02B0000}"/>
    <cellStyle name="Normal 15 4 2 7 2" xfId="11232" xr:uid="{00000000-0005-0000-0000-0000E12B0000}"/>
    <cellStyle name="Normal 15 4 2 7 2 2" xfId="11233" xr:uid="{00000000-0005-0000-0000-0000E22B0000}"/>
    <cellStyle name="Normal 15 4 2 7 3" xfId="11234" xr:uid="{00000000-0005-0000-0000-0000E32B0000}"/>
    <cellStyle name="Normal 15 4 2 8" xfId="11235" xr:uid="{00000000-0005-0000-0000-0000E42B0000}"/>
    <cellStyle name="Normal 15 4 2 8 2" xfId="11236" xr:uid="{00000000-0005-0000-0000-0000E52B0000}"/>
    <cellStyle name="Normal 15 4 2 8 2 2" xfId="11237" xr:uid="{00000000-0005-0000-0000-0000E62B0000}"/>
    <cellStyle name="Normal 15 4 2 8 3" xfId="11238" xr:uid="{00000000-0005-0000-0000-0000E72B0000}"/>
    <cellStyle name="Normal 15 4 2 9" xfId="11239" xr:uid="{00000000-0005-0000-0000-0000E82B0000}"/>
    <cellStyle name="Normal 15 4 2 9 2" xfId="11240" xr:uid="{00000000-0005-0000-0000-0000E92B0000}"/>
    <cellStyle name="Normal 15 4 3" xfId="11241" xr:uid="{00000000-0005-0000-0000-0000EA2B0000}"/>
    <cellStyle name="Normal 15 4 3 10" xfId="11242" xr:uid="{00000000-0005-0000-0000-0000EB2B0000}"/>
    <cellStyle name="Normal 15 4 3 10 2" xfId="11243" xr:uid="{00000000-0005-0000-0000-0000EC2B0000}"/>
    <cellStyle name="Normal 15 4 3 11" xfId="11244" xr:uid="{00000000-0005-0000-0000-0000ED2B0000}"/>
    <cellStyle name="Normal 15 4 3 2" xfId="11245" xr:uid="{00000000-0005-0000-0000-0000EE2B0000}"/>
    <cellStyle name="Normal 15 4 3 2 2" xfId="11246" xr:uid="{00000000-0005-0000-0000-0000EF2B0000}"/>
    <cellStyle name="Normal 15 4 3 2 2 2" xfId="11247" xr:uid="{00000000-0005-0000-0000-0000F02B0000}"/>
    <cellStyle name="Normal 15 4 3 2 2 2 2" xfId="11248" xr:uid="{00000000-0005-0000-0000-0000F12B0000}"/>
    <cellStyle name="Normal 15 4 3 2 2 2 2 2" xfId="11249" xr:uid="{00000000-0005-0000-0000-0000F22B0000}"/>
    <cellStyle name="Normal 15 4 3 2 2 2 3" xfId="11250" xr:uid="{00000000-0005-0000-0000-0000F32B0000}"/>
    <cellStyle name="Normal 15 4 3 2 2 3" xfId="11251" xr:uid="{00000000-0005-0000-0000-0000F42B0000}"/>
    <cellStyle name="Normal 15 4 3 2 2 3 2" xfId="11252" xr:uid="{00000000-0005-0000-0000-0000F52B0000}"/>
    <cellStyle name="Normal 15 4 3 2 2 3 2 2" xfId="11253" xr:uid="{00000000-0005-0000-0000-0000F62B0000}"/>
    <cellStyle name="Normal 15 4 3 2 2 3 3" xfId="11254" xr:uid="{00000000-0005-0000-0000-0000F72B0000}"/>
    <cellStyle name="Normal 15 4 3 2 2 4" xfId="11255" xr:uid="{00000000-0005-0000-0000-0000F82B0000}"/>
    <cellStyle name="Normal 15 4 3 2 2 4 2" xfId="11256" xr:uid="{00000000-0005-0000-0000-0000F92B0000}"/>
    <cellStyle name="Normal 15 4 3 2 2 4 2 2" xfId="11257" xr:uid="{00000000-0005-0000-0000-0000FA2B0000}"/>
    <cellStyle name="Normal 15 4 3 2 2 4 3" xfId="11258" xr:uid="{00000000-0005-0000-0000-0000FB2B0000}"/>
    <cellStyle name="Normal 15 4 3 2 2 5" xfId="11259" xr:uid="{00000000-0005-0000-0000-0000FC2B0000}"/>
    <cellStyle name="Normal 15 4 3 2 2 5 2" xfId="11260" xr:uid="{00000000-0005-0000-0000-0000FD2B0000}"/>
    <cellStyle name="Normal 15 4 3 2 2 6" xfId="11261" xr:uid="{00000000-0005-0000-0000-0000FE2B0000}"/>
    <cellStyle name="Normal 15 4 3 2 2 6 2" xfId="11262" xr:uid="{00000000-0005-0000-0000-0000FF2B0000}"/>
    <cellStyle name="Normal 15 4 3 2 2 7" xfId="11263" xr:uid="{00000000-0005-0000-0000-0000002C0000}"/>
    <cellStyle name="Normal 15 4 3 2 3" xfId="11264" xr:uid="{00000000-0005-0000-0000-0000012C0000}"/>
    <cellStyle name="Normal 15 4 3 2 3 2" xfId="11265" xr:uid="{00000000-0005-0000-0000-0000022C0000}"/>
    <cellStyle name="Normal 15 4 3 2 3 2 2" xfId="11266" xr:uid="{00000000-0005-0000-0000-0000032C0000}"/>
    <cellStyle name="Normal 15 4 3 2 3 2 2 2" xfId="11267" xr:uid="{00000000-0005-0000-0000-0000042C0000}"/>
    <cellStyle name="Normal 15 4 3 2 3 2 3" xfId="11268" xr:uid="{00000000-0005-0000-0000-0000052C0000}"/>
    <cellStyle name="Normal 15 4 3 2 3 3" xfId="11269" xr:uid="{00000000-0005-0000-0000-0000062C0000}"/>
    <cellStyle name="Normal 15 4 3 2 3 3 2" xfId="11270" xr:uid="{00000000-0005-0000-0000-0000072C0000}"/>
    <cellStyle name="Normal 15 4 3 2 3 3 2 2" xfId="11271" xr:uid="{00000000-0005-0000-0000-0000082C0000}"/>
    <cellStyle name="Normal 15 4 3 2 3 3 3" xfId="11272" xr:uid="{00000000-0005-0000-0000-0000092C0000}"/>
    <cellStyle name="Normal 15 4 3 2 3 4" xfId="11273" xr:uid="{00000000-0005-0000-0000-00000A2C0000}"/>
    <cellStyle name="Normal 15 4 3 2 3 4 2" xfId="11274" xr:uid="{00000000-0005-0000-0000-00000B2C0000}"/>
    <cellStyle name="Normal 15 4 3 2 3 4 2 2" xfId="11275" xr:uid="{00000000-0005-0000-0000-00000C2C0000}"/>
    <cellStyle name="Normal 15 4 3 2 3 4 3" xfId="11276" xr:uid="{00000000-0005-0000-0000-00000D2C0000}"/>
    <cellStyle name="Normal 15 4 3 2 3 5" xfId="11277" xr:uid="{00000000-0005-0000-0000-00000E2C0000}"/>
    <cellStyle name="Normal 15 4 3 2 3 5 2" xfId="11278" xr:uid="{00000000-0005-0000-0000-00000F2C0000}"/>
    <cellStyle name="Normal 15 4 3 2 3 6" xfId="11279" xr:uid="{00000000-0005-0000-0000-0000102C0000}"/>
    <cellStyle name="Normal 15 4 3 2 3 6 2" xfId="11280" xr:uid="{00000000-0005-0000-0000-0000112C0000}"/>
    <cellStyle name="Normal 15 4 3 2 3 7" xfId="11281" xr:uid="{00000000-0005-0000-0000-0000122C0000}"/>
    <cellStyle name="Normal 15 4 3 2 4" xfId="11282" xr:uid="{00000000-0005-0000-0000-0000132C0000}"/>
    <cellStyle name="Normal 15 4 3 2 4 2" xfId="11283" xr:uid="{00000000-0005-0000-0000-0000142C0000}"/>
    <cellStyle name="Normal 15 4 3 2 4 2 2" xfId="11284" xr:uid="{00000000-0005-0000-0000-0000152C0000}"/>
    <cellStyle name="Normal 15 4 3 2 4 3" xfId="11285" xr:uid="{00000000-0005-0000-0000-0000162C0000}"/>
    <cellStyle name="Normal 15 4 3 2 5" xfId="11286" xr:uid="{00000000-0005-0000-0000-0000172C0000}"/>
    <cellStyle name="Normal 15 4 3 2 5 2" xfId="11287" xr:uid="{00000000-0005-0000-0000-0000182C0000}"/>
    <cellStyle name="Normal 15 4 3 2 5 2 2" xfId="11288" xr:uid="{00000000-0005-0000-0000-0000192C0000}"/>
    <cellStyle name="Normal 15 4 3 2 5 3" xfId="11289" xr:uid="{00000000-0005-0000-0000-00001A2C0000}"/>
    <cellStyle name="Normal 15 4 3 2 6" xfId="11290" xr:uid="{00000000-0005-0000-0000-00001B2C0000}"/>
    <cellStyle name="Normal 15 4 3 2 6 2" xfId="11291" xr:uid="{00000000-0005-0000-0000-00001C2C0000}"/>
    <cellStyle name="Normal 15 4 3 2 6 2 2" xfId="11292" xr:uid="{00000000-0005-0000-0000-00001D2C0000}"/>
    <cellStyle name="Normal 15 4 3 2 6 3" xfId="11293" xr:uid="{00000000-0005-0000-0000-00001E2C0000}"/>
    <cellStyle name="Normal 15 4 3 2 7" xfId="11294" xr:uid="{00000000-0005-0000-0000-00001F2C0000}"/>
    <cellStyle name="Normal 15 4 3 2 7 2" xfId="11295" xr:uid="{00000000-0005-0000-0000-0000202C0000}"/>
    <cellStyle name="Normal 15 4 3 2 8" xfId="11296" xr:uid="{00000000-0005-0000-0000-0000212C0000}"/>
    <cellStyle name="Normal 15 4 3 2 8 2" xfId="11297" xr:uid="{00000000-0005-0000-0000-0000222C0000}"/>
    <cellStyle name="Normal 15 4 3 2 9" xfId="11298" xr:uid="{00000000-0005-0000-0000-0000232C0000}"/>
    <cellStyle name="Normal 15 4 3 3" xfId="11299" xr:uid="{00000000-0005-0000-0000-0000242C0000}"/>
    <cellStyle name="Normal 15 4 3 3 2" xfId="11300" xr:uid="{00000000-0005-0000-0000-0000252C0000}"/>
    <cellStyle name="Normal 15 4 3 3 2 2" xfId="11301" xr:uid="{00000000-0005-0000-0000-0000262C0000}"/>
    <cellStyle name="Normal 15 4 3 3 2 2 2" xfId="11302" xr:uid="{00000000-0005-0000-0000-0000272C0000}"/>
    <cellStyle name="Normal 15 4 3 3 2 2 2 2" xfId="11303" xr:uid="{00000000-0005-0000-0000-0000282C0000}"/>
    <cellStyle name="Normal 15 4 3 3 2 2 3" xfId="11304" xr:uid="{00000000-0005-0000-0000-0000292C0000}"/>
    <cellStyle name="Normal 15 4 3 3 2 3" xfId="11305" xr:uid="{00000000-0005-0000-0000-00002A2C0000}"/>
    <cellStyle name="Normal 15 4 3 3 2 3 2" xfId="11306" xr:uid="{00000000-0005-0000-0000-00002B2C0000}"/>
    <cellStyle name="Normal 15 4 3 3 2 3 2 2" xfId="11307" xr:uid="{00000000-0005-0000-0000-00002C2C0000}"/>
    <cellStyle name="Normal 15 4 3 3 2 3 3" xfId="11308" xr:uid="{00000000-0005-0000-0000-00002D2C0000}"/>
    <cellStyle name="Normal 15 4 3 3 2 4" xfId="11309" xr:uid="{00000000-0005-0000-0000-00002E2C0000}"/>
    <cellStyle name="Normal 15 4 3 3 2 4 2" xfId="11310" xr:uid="{00000000-0005-0000-0000-00002F2C0000}"/>
    <cellStyle name="Normal 15 4 3 3 2 4 2 2" xfId="11311" xr:uid="{00000000-0005-0000-0000-0000302C0000}"/>
    <cellStyle name="Normal 15 4 3 3 2 4 3" xfId="11312" xr:uid="{00000000-0005-0000-0000-0000312C0000}"/>
    <cellStyle name="Normal 15 4 3 3 2 5" xfId="11313" xr:uid="{00000000-0005-0000-0000-0000322C0000}"/>
    <cellStyle name="Normal 15 4 3 3 2 5 2" xfId="11314" xr:uid="{00000000-0005-0000-0000-0000332C0000}"/>
    <cellStyle name="Normal 15 4 3 3 2 6" xfId="11315" xr:uid="{00000000-0005-0000-0000-0000342C0000}"/>
    <cellStyle name="Normal 15 4 3 3 2 6 2" xfId="11316" xr:uid="{00000000-0005-0000-0000-0000352C0000}"/>
    <cellStyle name="Normal 15 4 3 3 2 7" xfId="11317" xr:uid="{00000000-0005-0000-0000-0000362C0000}"/>
    <cellStyle name="Normal 15 4 3 3 3" xfId="11318" xr:uid="{00000000-0005-0000-0000-0000372C0000}"/>
    <cellStyle name="Normal 15 4 3 3 3 2" xfId="11319" xr:uid="{00000000-0005-0000-0000-0000382C0000}"/>
    <cellStyle name="Normal 15 4 3 3 3 2 2" xfId="11320" xr:uid="{00000000-0005-0000-0000-0000392C0000}"/>
    <cellStyle name="Normal 15 4 3 3 3 3" xfId="11321" xr:uid="{00000000-0005-0000-0000-00003A2C0000}"/>
    <cellStyle name="Normal 15 4 3 3 4" xfId="11322" xr:uid="{00000000-0005-0000-0000-00003B2C0000}"/>
    <cellStyle name="Normal 15 4 3 3 4 2" xfId="11323" xr:uid="{00000000-0005-0000-0000-00003C2C0000}"/>
    <cellStyle name="Normal 15 4 3 3 4 2 2" xfId="11324" xr:uid="{00000000-0005-0000-0000-00003D2C0000}"/>
    <cellStyle name="Normal 15 4 3 3 4 3" xfId="11325" xr:uid="{00000000-0005-0000-0000-00003E2C0000}"/>
    <cellStyle name="Normal 15 4 3 3 5" xfId="11326" xr:uid="{00000000-0005-0000-0000-00003F2C0000}"/>
    <cellStyle name="Normal 15 4 3 3 5 2" xfId="11327" xr:uid="{00000000-0005-0000-0000-0000402C0000}"/>
    <cellStyle name="Normal 15 4 3 3 5 2 2" xfId="11328" xr:uid="{00000000-0005-0000-0000-0000412C0000}"/>
    <cellStyle name="Normal 15 4 3 3 5 3" xfId="11329" xr:uid="{00000000-0005-0000-0000-0000422C0000}"/>
    <cellStyle name="Normal 15 4 3 3 6" xfId="11330" xr:uid="{00000000-0005-0000-0000-0000432C0000}"/>
    <cellStyle name="Normal 15 4 3 3 6 2" xfId="11331" xr:uid="{00000000-0005-0000-0000-0000442C0000}"/>
    <cellStyle name="Normal 15 4 3 3 7" xfId="11332" xr:uid="{00000000-0005-0000-0000-0000452C0000}"/>
    <cellStyle name="Normal 15 4 3 3 7 2" xfId="11333" xr:uid="{00000000-0005-0000-0000-0000462C0000}"/>
    <cellStyle name="Normal 15 4 3 3 8" xfId="11334" xr:uid="{00000000-0005-0000-0000-0000472C0000}"/>
    <cellStyle name="Normal 15 4 3 4" xfId="11335" xr:uid="{00000000-0005-0000-0000-0000482C0000}"/>
    <cellStyle name="Normal 15 4 3 4 2" xfId="11336" xr:uid="{00000000-0005-0000-0000-0000492C0000}"/>
    <cellStyle name="Normal 15 4 3 4 2 2" xfId="11337" xr:uid="{00000000-0005-0000-0000-00004A2C0000}"/>
    <cellStyle name="Normal 15 4 3 4 2 2 2" xfId="11338" xr:uid="{00000000-0005-0000-0000-00004B2C0000}"/>
    <cellStyle name="Normal 15 4 3 4 2 3" xfId="11339" xr:uid="{00000000-0005-0000-0000-00004C2C0000}"/>
    <cellStyle name="Normal 15 4 3 4 3" xfId="11340" xr:uid="{00000000-0005-0000-0000-00004D2C0000}"/>
    <cellStyle name="Normal 15 4 3 4 3 2" xfId="11341" xr:uid="{00000000-0005-0000-0000-00004E2C0000}"/>
    <cellStyle name="Normal 15 4 3 4 3 2 2" xfId="11342" xr:uid="{00000000-0005-0000-0000-00004F2C0000}"/>
    <cellStyle name="Normal 15 4 3 4 3 3" xfId="11343" xr:uid="{00000000-0005-0000-0000-0000502C0000}"/>
    <cellStyle name="Normal 15 4 3 4 4" xfId="11344" xr:uid="{00000000-0005-0000-0000-0000512C0000}"/>
    <cellStyle name="Normal 15 4 3 4 4 2" xfId="11345" xr:uid="{00000000-0005-0000-0000-0000522C0000}"/>
    <cellStyle name="Normal 15 4 3 4 4 2 2" xfId="11346" xr:uid="{00000000-0005-0000-0000-0000532C0000}"/>
    <cellStyle name="Normal 15 4 3 4 4 3" xfId="11347" xr:uid="{00000000-0005-0000-0000-0000542C0000}"/>
    <cellStyle name="Normal 15 4 3 4 5" xfId="11348" xr:uid="{00000000-0005-0000-0000-0000552C0000}"/>
    <cellStyle name="Normal 15 4 3 4 5 2" xfId="11349" xr:uid="{00000000-0005-0000-0000-0000562C0000}"/>
    <cellStyle name="Normal 15 4 3 4 6" xfId="11350" xr:uid="{00000000-0005-0000-0000-0000572C0000}"/>
    <cellStyle name="Normal 15 4 3 4 6 2" xfId="11351" xr:uid="{00000000-0005-0000-0000-0000582C0000}"/>
    <cellStyle name="Normal 15 4 3 4 7" xfId="11352" xr:uid="{00000000-0005-0000-0000-0000592C0000}"/>
    <cellStyle name="Normal 15 4 3 5" xfId="11353" xr:uid="{00000000-0005-0000-0000-00005A2C0000}"/>
    <cellStyle name="Normal 15 4 3 5 2" xfId="11354" xr:uid="{00000000-0005-0000-0000-00005B2C0000}"/>
    <cellStyle name="Normal 15 4 3 5 2 2" xfId="11355" xr:uid="{00000000-0005-0000-0000-00005C2C0000}"/>
    <cellStyle name="Normal 15 4 3 5 2 2 2" xfId="11356" xr:uid="{00000000-0005-0000-0000-00005D2C0000}"/>
    <cellStyle name="Normal 15 4 3 5 2 3" xfId="11357" xr:uid="{00000000-0005-0000-0000-00005E2C0000}"/>
    <cellStyle name="Normal 15 4 3 5 3" xfId="11358" xr:uid="{00000000-0005-0000-0000-00005F2C0000}"/>
    <cellStyle name="Normal 15 4 3 5 3 2" xfId="11359" xr:uid="{00000000-0005-0000-0000-0000602C0000}"/>
    <cellStyle name="Normal 15 4 3 5 3 2 2" xfId="11360" xr:uid="{00000000-0005-0000-0000-0000612C0000}"/>
    <cellStyle name="Normal 15 4 3 5 3 3" xfId="11361" xr:uid="{00000000-0005-0000-0000-0000622C0000}"/>
    <cellStyle name="Normal 15 4 3 5 4" xfId="11362" xr:uid="{00000000-0005-0000-0000-0000632C0000}"/>
    <cellStyle name="Normal 15 4 3 5 4 2" xfId="11363" xr:uid="{00000000-0005-0000-0000-0000642C0000}"/>
    <cellStyle name="Normal 15 4 3 5 4 2 2" xfId="11364" xr:uid="{00000000-0005-0000-0000-0000652C0000}"/>
    <cellStyle name="Normal 15 4 3 5 4 3" xfId="11365" xr:uid="{00000000-0005-0000-0000-0000662C0000}"/>
    <cellStyle name="Normal 15 4 3 5 5" xfId="11366" xr:uid="{00000000-0005-0000-0000-0000672C0000}"/>
    <cellStyle name="Normal 15 4 3 5 5 2" xfId="11367" xr:uid="{00000000-0005-0000-0000-0000682C0000}"/>
    <cellStyle name="Normal 15 4 3 5 6" xfId="11368" xr:uid="{00000000-0005-0000-0000-0000692C0000}"/>
    <cellStyle name="Normal 15 4 3 5 6 2" xfId="11369" xr:uid="{00000000-0005-0000-0000-00006A2C0000}"/>
    <cellStyle name="Normal 15 4 3 5 7" xfId="11370" xr:uid="{00000000-0005-0000-0000-00006B2C0000}"/>
    <cellStyle name="Normal 15 4 3 6" xfId="11371" xr:uid="{00000000-0005-0000-0000-00006C2C0000}"/>
    <cellStyle name="Normal 15 4 3 6 2" xfId="11372" xr:uid="{00000000-0005-0000-0000-00006D2C0000}"/>
    <cellStyle name="Normal 15 4 3 6 2 2" xfId="11373" xr:uid="{00000000-0005-0000-0000-00006E2C0000}"/>
    <cellStyle name="Normal 15 4 3 6 3" xfId="11374" xr:uid="{00000000-0005-0000-0000-00006F2C0000}"/>
    <cellStyle name="Normal 15 4 3 7" xfId="11375" xr:uid="{00000000-0005-0000-0000-0000702C0000}"/>
    <cellStyle name="Normal 15 4 3 7 2" xfId="11376" xr:uid="{00000000-0005-0000-0000-0000712C0000}"/>
    <cellStyle name="Normal 15 4 3 7 2 2" xfId="11377" xr:uid="{00000000-0005-0000-0000-0000722C0000}"/>
    <cellStyle name="Normal 15 4 3 7 3" xfId="11378" xr:uid="{00000000-0005-0000-0000-0000732C0000}"/>
    <cellStyle name="Normal 15 4 3 8" xfId="11379" xr:uid="{00000000-0005-0000-0000-0000742C0000}"/>
    <cellStyle name="Normal 15 4 3 8 2" xfId="11380" xr:uid="{00000000-0005-0000-0000-0000752C0000}"/>
    <cellStyle name="Normal 15 4 3 8 2 2" xfId="11381" xr:uid="{00000000-0005-0000-0000-0000762C0000}"/>
    <cellStyle name="Normal 15 4 3 8 3" xfId="11382" xr:uid="{00000000-0005-0000-0000-0000772C0000}"/>
    <cellStyle name="Normal 15 4 3 9" xfId="11383" xr:uid="{00000000-0005-0000-0000-0000782C0000}"/>
    <cellStyle name="Normal 15 4 3 9 2" xfId="11384" xr:uid="{00000000-0005-0000-0000-0000792C0000}"/>
    <cellStyle name="Normal 15 4 4" xfId="11385" xr:uid="{00000000-0005-0000-0000-00007A2C0000}"/>
    <cellStyle name="Normal 15 4 4 2" xfId="11386" xr:uid="{00000000-0005-0000-0000-00007B2C0000}"/>
    <cellStyle name="Normal 15 4 4 2 2" xfId="11387" xr:uid="{00000000-0005-0000-0000-00007C2C0000}"/>
    <cellStyle name="Normal 15 4 4 2 2 2" xfId="11388" xr:uid="{00000000-0005-0000-0000-00007D2C0000}"/>
    <cellStyle name="Normal 15 4 4 2 2 2 2" xfId="11389" xr:uid="{00000000-0005-0000-0000-00007E2C0000}"/>
    <cellStyle name="Normal 15 4 4 2 2 3" xfId="11390" xr:uid="{00000000-0005-0000-0000-00007F2C0000}"/>
    <cellStyle name="Normal 15 4 4 2 3" xfId="11391" xr:uid="{00000000-0005-0000-0000-0000802C0000}"/>
    <cellStyle name="Normal 15 4 4 2 3 2" xfId="11392" xr:uid="{00000000-0005-0000-0000-0000812C0000}"/>
    <cellStyle name="Normal 15 4 4 2 3 2 2" xfId="11393" xr:uid="{00000000-0005-0000-0000-0000822C0000}"/>
    <cellStyle name="Normal 15 4 4 2 3 3" xfId="11394" xr:uid="{00000000-0005-0000-0000-0000832C0000}"/>
    <cellStyle name="Normal 15 4 4 2 4" xfId="11395" xr:uid="{00000000-0005-0000-0000-0000842C0000}"/>
    <cellStyle name="Normal 15 4 4 2 4 2" xfId="11396" xr:uid="{00000000-0005-0000-0000-0000852C0000}"/>
    <cellStyle name="Normal 15 4 4 2 4 2 2" xfId="11397" xr:uid="{00000000-0005-0000-0000-0000862C0000}"/>
    <cellStyle name="Normal 15 4 4 2 4 3" xfId="11398" xr:uid="{00000000-0005-0000-0000-0000872C0000}"/>
    <cellStyle name="Normal 15 4 4 2 5" xfId="11399" xr:uid="{00000000-0005-0000-0000-0000882C0000}"/>
    <cellStyle name="Normal 15 4 4 2 5 2" xfId="11400" xr:uid="{00000000-0005-0000-0000-0000892C0000}"/>
    <cellStyle name="Normal 15 4 4 2 6" xfId="11401" xr:uid="{00000000-0005-0000-0000-00008A2C0000}"/>
    <cellStyle name="Normal 15 4 4 2 6 2" xfId="11402" xr:uid="{00000000-0005-0000-0000-00008B2C0000}"/>
    <cellStyle name="Normal 15 4 4 2 7" xfId="11403" xr:uid="{00000000-0005-0000-0000-00008C2C0000}"/>
    <cellStyle name="Normal 15 4 4 3" xfId="11404" xr:uid="{00000000-0005-0000-0000-00008D2C0000}"/>
    <cellStyle name="Normal 15 4 4 3 2" xfId="11405" xr:uid="{00000000-0005-0000-0000-00008E2C0000}"/>
    <cellStyle name="Normal 15 4 4 3 2 2" xfId="11406" xr:uid="{00000000-0005-0000-0000-00008F2C0000}"/>
    <cellStyle name="Normal 15 4 4 3 2 2 2" xfId="11407" xr:uid="{00000000-0005-0000-0000-0000902C0000}"/>
    <cellStyle name="Normal 15 4 4 3 2 3" xfId="11408" xr:uid="{00000000-0005-0000-0000-0000912C0000}"/>
    <cellStyle name="Normal 15 4 4 3 3" xfId="11409" xr:uid="{00000000-0005-0000-0000-0000922C0000}"/>
    <cellStyle name="Normal 15 4 4 3 3 2" xfId="11410" xr:uid="{00000000-0005-0000-0000-0000932C0000}"/>
    <cellStyle name="Normal 15 4 4 3 3 2 2" xfId="11411" xr:uid="{00000000-0005-0000-0000-0000942C0000}"/>
    <cellStyle name="Normal 15 4 4 3 3 3" xfId="11412" xr:uid="{00000000-0005-0000-0000-0000952C0000}"/>
    <cellStyle name="Normal 15 4 4 3 4" xfId="11413" xr:uid="{00000000-0005-0000-0000-0000962C0000}"/>
    <cellStyle name="Normal 15 4 4 3 4 2" xfId="11414" xr:uid="{00000000-0005-0000-0000-0000972C0000}"/>
    <cellStyle name="Normal 15 4 4 3 4 2 2" xfId="11415" xr:uid="{00000000-0005-0000-0000-0000982C0000}"/>
    <cellStyle name="Normal 15 4 4 3 4 3" xfId="11416" xr:uid="{00000000-0005-0000-0000-0000992C0000}"/>
    <cellStyle name="Normal 15 4 4 3 5" xfId="11417" xr:uid="{00000000-0005-0000-0000-00009A2C0000}"/>
    <cellStyle name="Normal 15 4 4 3 5 2" xfId="11418" xr:uid="{00000000-0005-0000-0000-00009B2C0000}"/>
    <cellStyle name="Normal 15 4 4 3 6" xfId="11419" xr:uid="{00000000-0005-0000-0000-00009C2C0000}"/>
    <cellStyle name="Normal 15 4 4 3 6 2" xfId="11420" xr:uid="{00000000-0005-0000-0000-00009D2C0000}"/>
    <cellStyle name="Normal 15 4 4 3 7" xfId="11421" xr:uid="{00000000-0005-0000-0000-00009E2C0000}"/>
    <cellStyle name="Normal 15 4 4 4" xfId="11422" xr:uid="{00000000-0005-0000-0000-00009F2C0000}"/>
    <cellStyle name="Normal 15 4 4 4 2" xfId="11423" xr:uid="{00000000-0005-0000-0000-0000A02C0000}"/>
    <cellStyle name="Normal 15 4 4 4 2 2" xfId="11424" xr:uid="{00000000-0005-0000-0000-0000A12C0000}"/>
    <cellStyle name="Normal 15 4 4 4 3" xfId="11425" xr:uid="{00000000-0005-0000-0000-0000A22C0000}"/>
    <cellStyle name="Normal 15 4 4 5" xfId="11426" xr:uid="{00000000-0005-0000-0000-0000A32C0000}"/>
    <cellStyle name="Normal 15 4 4 5 2" xfId="11427" xr:uid="{00000000-0005-0000-0000-0000A42C0000}"/>
    <cellStyle name="Normal 15 4 4 5 2 2" xfId="11428" xr:uid="{00000000-0005-0000-0000-0000A52C0000}"/>
    <cellStyle name="Normal 15 4 4 5 3" xfId="11429" xr:uid="{00000000-0005-0000-0000-0000A62C0000}"/>
    <cellStyle name="Normal 15 4 4 6" xfId="11430" xr:uid="{00000000-0005-0000-0000-0000A72C0000}"/>
    <cellStyle name="Normal 15 4 4 6 2" xfId="11431" xr:uid="{00000000-0005-0000-0000-0000A82C0000}"/>
    <cellStyle name="Normal 15 4 4 6 2 2" xfId="11432" xr:uid="{00000000-0005-0000-0000-0000A92C0000}"/>
    <cellStyle name="Normal 15 4 4 6 3" xfId="11433" xr:uid="{00000000-0005-0000-0000-0000AA2C0000}"/>
    <cellStyle name="Normal 15 4 4 7" xfId="11434" xr:uid="{00000000-0005-0000-0000-0000AB2C0000}"/>
    <cellStyle name="Normal 15 4 4 7 2" xfId="11435" xr:uid="{00000000-0005-0000-0000-0000AC2C0000}"/>
    <cellStyle name="Normal 15 4 4 8" xfId="11436" xr:uid="{00000000-0005-0000-0000-0000AD2C0000}"/>
    <cellStyle name="Normal 15 4 4 8 2" xfId="11437" xr:uid="{00000000-0005-0000-0000-0000AE2C0000}"/>
    <cellStyle name="Normal 15 4 4 9" xfId="11438" xr:uid="{00000000-0005-0000-0000-0000AF2C0000}"/>
    <cellStyle name="Normal 15 4 5" xfId="11439" xr:uid="{00000000-0005-0000-0000-0000B02C0000}"/>
    <cellStyle name="Normal 15 4 5 2" xfId="11440" xr:uid="{00000000-0005-0000-0000-0000B12C0000}"/>
    <cellStyle name="Normal 15 4 5 2 2" xfId="11441" xr:uid="{00000000-0005-0000-0000-0000B22C0000}"/>
    <cellStyle name="Normal 15 4 5 2 2 2" xfId="11442" xr:uid="{00000000-0005-0000-0000-0000B32C0000}"/>
    <cellStyle name="Normal 15 4 5 2 2 2 2" xfId="11443" xr:uid="{00000000-0005-0000-0000-0000B42C0000}"/>
    <cellStyle name="Normal 15 4 5 2 2 3" xfId="11444" xr:uid="{00000000-0005-0000-0000-0000B52C0000}"/>
    <cellStyle name="Normal 15 4 5 2 3" xfId="11445" xr:uid="{00000000-0005-0000-0000-0000B62C0000}"/>
    <cellStyle name="Normal 15 4 5 2 3 2" xfId="11446" xr:uid="{00000000-0005-0000-0000-0000B72C0000}"/>
    <cellStyle name="Normal 15 4 5 2 3 2 2" xfId="11447" xr:uid="{00000000-0005-0000-0000-0000B82C0000}"/>
    <cellStyle name="Normal 15 4 5 2 3 3" xfId="11448" xr:uid="{00000000-0005-0000-0000-0000B92C0000}"/>
    <cellStyle name="Normal 15 4 5 2 4" xfId="11449" xr:uid="{00000000-0005-0000-0000-0000BA2C0000}"/>
    <cellStyle name="Normal 15 4 5 2 4 2" xfId="11450" xr:uid="{00000000-0005-0000-0000-0000BB2C0000}"/>
    <cellStyle name="Normal 15 4 5 2 4 2 2" xfId="11451" xr:uid="{00000000-0005-0000-0000-0000BC2C0000}"/>
    <cellStyle name="Normal 15 4 5 2 4 3" xfId="11452" xr:uid="{00000000-0005-0000-0000-0000BD2C0000}"/>
    <cellStyle name="Normal 15 4 5 2 5" xfId="11453" xr:uid="{00000000-0005-0000-0000-0000BE2C0000}"/>
    <cellStyle name="Normal 15 4 5 2 5 2" xfId="11454" xr:uid="{00000000-0005-0000-0000-0000BF2C0000}"/>
    <cellStyle name="Normal 15 4 5 2 6" xfId="11455" xr:uid="{00000000-0005-0000-0000-0000C02C0000}"/>
    <cellStyle name="Normal 15 4 5 2 6 2" xfId="11456" xr:uid="{00000000-0005-0000-0000-0000C12C0000}"/>
    <cellStyle name="Normal 15 4 5 2 7" xfId="11457" xr:uid="{00000000-0005-0000-0000-0000C22C0000}"/>
    <cellStyle name="Normal 15 4 5 3" xfId="11458" xr:uid="{00000000-0005-0000-0000-0000C32C0000}"/>
    <cellStyle name="Normal 15 4 5 3 2" xfId="11459" xr:uid="{00000000-0005-0000-0000-0000C42C0000}"/>
    <cellStyle name="Normal 15 4 5 3 2 2" xfId="11460" xr:uid="{00000000-0005-0000-0000-0000C52C0000}"/>
    <cellStyle name="Normal 15 4 5 3 3" xfId="11461" xr:uid="{00000000-0005-0000-0000-0000C62C0000}"/>
    <cellStyle name="Normal 15 4 5 4" xfId="11462" xr:uid="{00000000-0005-0000-0000-0000C72C0000}"/>
    <cellStyle name="Normal 15 4 5 4 2" xfId="11463" xr:uid="{00000000-0005-0000-0000-0000C82C0000}"/>
    <cellStyle name="Normal 15 4 5 4 2 2" xfId="11464" xr:uid="{00000000-0005-0000-0000-0000C92C0000}"/>
    <cellStyle name="Normal 15 4 5 4 3" xfId="11465" xr:uid="{00000000-0005-0000-0000-0000CA2C0000}"/>
    <cellStyle name="Normal 15 4 5 5" xfId="11466" xr:uid="{00000000-0005-0000-0000-0000CB2C0000}"/>
    <cellStyle name="Normal 15 4 5 5 2" xfId="11467" xr:uid="{00000000-0005-0000-0000-0000CC2C0000}"/>
    <cellStyle name="Normal 15 4 5 5 2 2" xfId="11468" xr:uid="{00000000-0005-0000-0000-0000CD2C0000}"/>
    <cellStyle name="Normal 15 4 5 5 3" xfId="11469" xr:uid="{00000000-0005-0000-0000-0000CE2C0000}"/>
    <cellStyle name="Normal 15 4 5 6" xfId="11470" xr:uid="{00000000-0005-0000-0000-0000CF2C0000}"/>
    <cellStyle name="Normal 15 4 5 6 2" xfId="11471" xr:uid="{00000000-0005-0000-0000-0000D02C0000}"/>
    <cellStyle name="Normal 15 4 5 7" xfId="11472" xr:uid="{00000000-0005-0000-0000-0000D12C0000}"/>
    <cellStyle name="Normal 15 4 5 7 2" xfId="11473" xr:uid="{00000000-0005-0000-0000-0000D22C0000}"/>
    <cellStyle name="Normal 15 4 5 8" xfId="11474" xr:uid="{00000000-0005-0000-0000-0000D32C0000}"/>
    <cellStyle name="Normal 15 4 6" xfId="11475" xr:uid="{00000000-0005-0000-0000-0000D42C0000}"/>
    <cellStyle name="Normal 15 4 6 2" xfId="11476" xr:uid="{00000000-0005-0000-0000-0000D52C0000}"/>
    <cellStyle name="Normal 15 4 6 2 2" xfId="11477" xr:uid="{00000000-0005-0000-0000-0000D62C0000}"/>
    <cellStyle name="Normal 15 4 6 2 2 2" xfId="11478" xr:uid="{00000000-0005-0000-0000-0000D72C0000}"/>
    <cellStyle name="Normal 15 4 6 2 3" xfId="11479" xr:uid="{00000000-0005-0000-0000-0000D82C0000}"/>
    <cellStyle name="Normal 15 4 6 3" xfId="11480" xr:uid="{00000000-0005-0000-0000-0000D92C0000}"/>
    <cellStyle name="Normal 15 4 6 3 2" xfId="11481" xr:uid="{00000000-0005-0000-0000-0000DA2C0000}"/>
    <cellStyle name="Normal 15 4 6 3 2 2" xfId="11482" xr:uid="{00000000-0005-0000-0000-0000DB2C0000}"/>
    <cellStyle name="Normal 15 4 6 3 3" xfId="11483" xr:uid="{00000000-0005-0000-0000-0000DC2C0000}"/>
    <cellStyle name="Normal 15 4 6 4" xfId="11484" xr:uid="{00000000-0005-0000-0000-0000DD2C0000}"/>
    <cellStyle name="Normal 15 4 6 4 2" xfId="11485" xr:uid="{00000000-0005-0000-0000-0000DE2C0000}"/>
    <cellStyle name="Normal 15 4 6 4 2 2" xfId="11486" xr:uid="{00000000-0005-0000-0000-0000DF2C0000}"/>
    <cellStyle name="Normal 15 4 6 4 3" xfId="11487" xr:uid="{00000000-0005-0000-0000-0000E02C0000}"/>
    <cellStyle name="Normal 15 4 6 5" xfId="11488" xr:uid="{00000000-0005-0000-0000-0000E12C0000}"/>
    <cellStyle name="Normal 15 4 6 5 2" xfId="11489" xr:uid="{00000000-0005-0000-0000-0000E22C0000}"/>
    <cellStyle name="Normal 15 4 6 6" xfId="11490" xr:uid="{00000000-0005-0000-0000-0000E32C0000}"/>
    <cellStyle name="Normal 15 4 6 6 2" xfId="11491" xr:uid="{00000000-0005-0000-0000-0000E42C0000}"/>
    <cellStyle name="Normal 15 4 6 7" xfId="11492" xr:uid="{00000000-0005-0000-0000-0000E52C0000}"/>
    <cellStyle name="Normal 15 4 7" xfId="11493" xr:uid="{00000000-0005-0000-0000-0000E62C0000}"/>
    <cellStyle name="Normal 15 4 7 2" xfId="11494" xr:uid="{00000000-0005-0000-0000-0000E72C0000}"/>
    <cellStyle name="Normal 15 4 7 2 2" xfId="11495" xr:uid="{00000000-0005-0000-0000-0000E82C0000}"/>
    <cellStyle name="Normal 15 4 7 2 2 2" xfId="11496" xr:uid="{00000000-0005-0000-0000-0000E92C0000}"/>
    <cellStyle name="Normal 15 4 7 2 3" xfId="11497" xr:uid="{00000000-0005-0000-0000-0000EA2C0000}"/>
    <cellStyle name="Normal 15 4 7 3" xfId="11498" xr:uid="{00000000-0005-0000-0000-0000EB2C0000}"/>
    <cellStyle name="Normal 15 4 7 3 2" xfId="11499" xr:uid="{00000000-0005-0000-0000-0000EC2C0000}"/>
    <cellStyle name="Normal 15 4 7 3 2 2" xfId="11500" xr:uid="{00000000-0005-0000-0000-0000ED2C0000}"/>
    <cellStyle name="Normal 15 4 7 3 3" xfId="11501" xr:uid="{00000000-0005-0000-0000-0000EE2C0000}"/>
    <cellStyle name="Normal 15 4 7 4" xfId="11502" xr:uid="{00000000-0005-0000-0000-0000EF2C0000}"/>
    <cellStyle name="Normal 15 4 7 4 2" xfId="11503" xr:uid="{00000000-0005-0000-0000-0000F02C0000}"/>
    <cellStyle name="Normal 15 4 7 4 2 2" xfId="11504" xr:uid="{00000000-0005-0000-0000-0000F12C0000}"/>
    <cellStyle name="Normal 15 4 7 4 3" xfId="11505" xr:uid="{00000000-0005-0000-0000-0000F22C0000}"/>
    <cellStyle name="Normal 15 4 7 5" xfId="11506" xr:uid="{00000000-0005-0000-0000-0000F32C0000}"/>
    <cellStyle name="Normal 15 4 7 5 2" xfId="11507" xr:uid="{00000000-0005-0000-0000-0000F42C0000}"/>
    <cellStyle name="Normal 15 4 7 6" xfId="11508" xr:uid="{00000000-0005-0000-0000-0000F52C0000}"/>
    <cellStyle name="Normal 15 4 7 6 2" xfId="11509" xr:uid="{00000000-0005-0000-0000-0000F62C0000}"/>
    <cellStyle name="Normal 15 4 7 7" xfId="11510" xr:uid="{00000000-0005-0000-0000-0000F72C0000}"/>
    <cellStyle name="Normal 15 4 8" xfId="11511" xr:uid="{00000000-0005-0000-0000-0000F82C0000}"/>
    <cellStyle name="Normal 15 4 8 2" xfId="11512" xr:uid="{00000000-0005-0000-0000-0000F92C0000}"/>
    <cellStyle name="Normal 15 4 8 2 2" xfId="11513" xr:uid="{00000000-0005-0000-0000-0000FA2C0000}"/>
    <cellStyle name="Normal 15 4 8 3" xfId="11514" xr:uid="{00000000-0005-0000-0000-0000FB2C0000}"/>
    <cellStyle name="Normal 15 4 9" xfId="11515" xr:uid="{00000000-0005-0000-0000-0000FC2C0000}"/>
    <cellStyle name="Normal 15 4 9 2" xfId="11516" xr:uid="{00000000-0005-0000-0000-0000FD2C0000}"/>
    <cellStyle name="Normal 15 4 9 2 2" xfId="11517" xr:uid="{00000000-0005-0000-0000-0000FE2C0000}"/>
    <cellStyle name="Normal 15 4 9 3" xfId="11518" xr:uid="{00000000-0005-0000-0000-0000FF2C0000}"/>
    <cellStyle name="Normal 15 4_Confidential Information" xfId="11519" xr:uid="{00000000-0005-0000-0000-0000002D0000}"/>
    <cellStyle name="Normal 15 5" xfId="11520" xr:uid="{00000000-0005-0000-0000-0000012D0000}"/>
    <cellStyle name="Normal 15 5 10" xfId="11521" xr:uid="{00000000-0005-0000-0000-0000022D0000}"/>
    <cellStyle name="Normal 15 5 10 2" xfId="11522" xr:uid="{00000000-0005-0000-0000-0000032D0000}"/>
    <cellStyle name="Normal 15 5 11" xfId="11523" xr:uid="{00000000-0005-0000-0000-0000042D0000}"/>
    <cellStyle name="Normal 15 5 2" xfId="11524" xr:uid="{00000000-0005-0000-0000-0000052D0000}"/>
    <cellStyle name="Normal 15 5 2 2" xfId="11525" xr:uid="{00000000-0005-0000-0000-0000062D0000}"/>
    <cellStyle name="Normal 15 5 2 2 2" xfId="11526" xr:uid="{00000000-0005-0000-0000-0000072D0000}"/>
    <cellStyle name="Normal 15 5 2 2 2 2" xfId="11527" xr:uid="{00000000-0005-0000-0000-0000082D0000}"/>
    <cellStyle name="Normal 15 5 2 2 2 2 2" xfId="11528" xr:uid="{00000000-0005-0000-0000-0000092D0000}"/>
    <cellStyle name="Normal 15 5 2 2 2 3" xfId="11529" xr:uid="{00000000-0005-0000-0000-00000A2D0000}"/>
    <cellStyle name="Normal 15 5 2 2 3" xfId="11530" xr:uid="{00000000-0005-0000-0000-00000B2D0000}"/>
    <cellStyle name="Normal 15 5 2 2 3 2" xfId="11531" xr:uid="{00000000-0005-0000-0000-00000C2D0000}"/>
    <cellStyle name="Normal 15 5 2 2 3 2 2" xfId="11532" xr:uid="{00000000-0005-0000-0000-00000D2D0000}"/>
    <cellStyle name="Normal 15 5 2 2 3 3" xfId="11533" xr:uid="{00000000-0005-0000-0000-00000E2D0000}"/>
    <cellStyle name="Normal 15 5 2 2 4" xfId="11534" xr:uid="{00000000-0005-0000-0000-00000F2D0000}"/>
    <cellStyle name="Normal 15 5 2 2 4 2" xfId="11535" xr:uid="{00000000-0005-0000-0000-0000102D0000}"/>
    <cellStyle name="Normal 15 5 2 2 4 2 2" xfId="11536" xr:uid="{00000000-0005-0000-0000-0000112D0000}"/>
    <cellStyle name="Normal 15 5 2 2 4 3" xfId="11537" xr:uid="{00000000-0005-0000-0000-0000122D0000}"/>
    <cellStyle name="Normal 15 5 2 2 5" xfId="11538" xr:uid="{00000000-0005-0000-0000-0000132D0000}"/>
    <cellStyle name="Normal 15 5 2 2 5 2" xfId="11539" xr:uid="{00000000-0005-0000-0000-0000142D0000}"/>
    <cellStyle name="Normal 15 5 2 2 6" xfId="11540" xr:uid="{00000000-0005-0000-0000-0000152D0000}"/>
    <cellStyle name="Normal 15 5 2 2 6 2" xfId="11541" xr:uid="{00000000-0005-0000-0000-0000162D0000}"/>
    <cellStyle name="Normal 15 5 2 2 7" xfId="11542" xr:uid="{00000000-0005-0000-0000-0000172D0000}"/>
    <cellStyle name="Normal 15 5 2 3" xfId="11543" xr:uid="{00000000-0005-0000-0000-0000182D0000}"/>
    <cellStyle name="Normal 15 5 2 3 2" xfId="11544" xr:uid="{00000000-0005-0000-0000-0000192D0000}"/>
    <cellStyle name="Normal 15 5 2 3 2 2" xfId="11545" xr:uid="{00000000-0005-0000-0000-00001A2D0000}"/>
    <cellStyle name="Normal 15 5 2 3 2 2 2" xfId="11546" xr:uid="{00000000-0005-0000-0000-00001B2D0000}"/>
    <cellStyle name="Normal 15 5 2 3 2 3" xfId="11547" xr:uid="{00000000-0005-0000-0000-00001C2D0000}"/>
    <cellStyle name="Normal 15 5 2 3 3" xfId="11548" xr:uid="{00000000-0005-0000-0000-00001D2D0000}"/>
    <cellStyle name="Normal 15 5 2 3 3 2" xfId="11549" xr:uid="{00000000-0005-0000-0000-00001E2D0000}"/>
    <cellStyle name="Normal 15 5 2 3 3 2 2" xfId="11550" xr:uid="{00000000-0005-0000-0000-00001F2D0000}"/>
    <cellStyle name="Normal 15 5 2 3 3 3" xfId="11551" xr:uid="{00000000-0005-0000-0000-0000202D0000}"/>
    <cellStyle name="Normal 15 5 2 3 4" xfId="11552" xr:uid="{00000000-0005-0000-0000-0000212D0000}"/>
    <cellStyle name="Normal 15 5 2 3 4 2" xfId="11553" xr:uid="{00000000-0005-0000-0000-0000222D0000}"/>
    <cellStyle name="Normal 15 5 2 3 4 2 2" xfId="11554" xr:uid="{00000000-0005-0000-0000-0000232D0000}"/>
    <cellStyle name="Normal 15 5 2 3 4 3" xfId="11555" xr:uid="{00000000-0005-0000-0000-0000242D0000}"/>
    <cellStyle name="Normal 15 5 2 3 5" xfId="11556" xr:uid="{00000000-0005-0000-0000-0000252D0000}"/>
    <cellStyle name="Normal 15 5 2 3 5 2" xfId="11557" xr:uid="{00000000-0005-0000-0000-0000262D0000}"/>
    <cellStyle name="Normal 15 5 2 3 6" xfId="11558" xr:uid="{00000000-0005-0000-0000-0000272D0000}"/>
    <cellStyle name="Normal 15 5 2 3 6 2" xfId="11559" xr:uid="{00000000-0005-0000-0000-0000282D0000}"/>
    <cellStyle name="Normal 15 5 2 3 7" xfId="11560" xr:uid="{00000000-0005-0000-0000-0000292D0000}"/>
    <cellStyle name="Normal 15 5 2 4" xfId="11561" xr:uid="{00000000-0005-0000-0000-00002A2D0000}"/>
    <cellStyle name="Normal 15 5 2 4 2" xfId="11562" xr:uid="{00000000-0005-0000-0000-00002B2D0000}"/>
    <cellStyle name="Normal 15 5 2 4 2 2" xfId="11563" xr:uid="{00000000-0005-0000-0000-00002C2D0000}"/>
    <cellStyle name="Normal 15 5 2 4 3" xfId="11564" xr:uid="{00000000-0005-0000-0000-00002D2D0000}"/>
    <cellStyle name="Normal 15 5 2 5" xfId="11565" xr:uid="{00000000-0005-0000-0000-00002E2D0000}"/>
    <cellStyle name="Normal 15 5 2 5 2" xfId="11566" xr:uid="{00000000-0005-0000-0000-00002F2D0000}"/>
    <cellStyle name="Normal 15 5 2 5 2 2" xfId="11567" xr:uid="{00000000-0005-0000-0000-0000302D0000}"/>
    <cellStyle name="Normal 15 5 2 5 3" xfId="11568" xr:uid="{00000000-0005-0000-0000-0000312D0000}"/>
    <cellStyle name="Normal 15 5 2 6" xfId="11569" xr:uid="{00000000-0005-0000-0000-0000322D0000}"/>
    <cellStyle name="Normal 15 5 2 6 2" xfId="11570" xr:uid="{00000000-0005-0000-0000-0000332D0000}"/>
    <cellStyle name="Normal 15 5 2 6 2 2" xfId="11571" xr:uid="{00000000-0005-0000-0000-0000342D0000}"/>
    <cellStyle name="Normal 15 5 2 6 3" xfId="11572" xr:uid="{00000000-0005-0000-0000-0000352D0000}"/>
    <cellStyle name="Normal 15 5 2 7" xfId="11573" xr:uid="{00000000-0005-0000-0000-0000362D0000}"/>
    <cellStyle name="Normal 15 5 2 7 2" xfId="11574" xr:uid="{00000000-0005-0000-0000-0000372D0000}"/>
    <cellStyle name="Normal 15 5 2 8" xfId="11575" xr:uid="{00000000-0005-0000-0000-0000382D0000}"/>
    <cellStyle name="Normal 15 5 2 8 2" xfId="11576" xr:uid="{00000000-0005-0000-0000-0000392D0000}"/>
    <cellStyle name="Normal 15 5 2 9" xfId="11577" xr:uid="{00000000-0005-0000-0000-00003A2D0000}"/>
    <cellStyle name="Normal 15 5 3" xfId="11578" xr:uid="{00000000-0005-0000-0000-00003B2D0000}"/>
    <cellStyle name="Normal 15 5 3 2" xfId="11579" xr:uid="{00000000-0005-0000-0000-00003C2D0000}"/>
    <cellStyle name="Normal 15 5 3 2 2" xfId="11580" xr:uid="{00000000-0005-0000-0000-00003D2D0000}"/>
    <cellStyle name="Normal 15 5 3 2 2 2" xfId="11581" xr:uid="{00000000-0005-0000-0000-00003E2D0000}"/>
    <cellStyle name="Normal 15 5 3 2 2 2 2" xfId="11582" xr:uid="{00000000-0005-0000-0000-00003F2D0000}"/>
    <cellStyle name="Normal 15 5 3 2 2 3" xfId="11583" xr:uid="{00000000-0005-0000-0000-0000402D0000}"/>
    <cellStyle name="Normal 15 5 3 2 3" xfId="11584" xr:uid="{00000000-0005-0000-0000-0000412D0000}"/>
    <cellStyle name="Normal 15 5 3 2 3 2" xfId="11585" xr:uid="{00000000-0005-0000-0000-0000422D0000}"/>
    <cellStyle name="Normal 15 5 3 2 3 2 2" xfId="11586" xr:uid="{00000000-0005-0000-0000-0000432D0000}"/>
    <cellStyle name="Normal 15 5 3 2 3 3" xfId="11587" xr:uid="{00000000-0005-0000-0000-0000442D0000}"/>
    <cellStyle name="Normal 15 5 3 2 4" xfId="11588" xr:uid="{00000000-0005-0000-0000-0000452D0000}"/>
    <cellStyle name="Normal 15 5 3 2 4 2" xfId="11589" xr:uid="{00000000-0005-0000-0000-0000462D0000}"/>
    <cellStyle name="Normal 15 5 3 2 4 2 2" xfId="11590" xr:uid="{00000000-0005-0000-0000-0000472D0000}"/>
    <cellStyle name="Normal 15 5 3 2 4 3" xfId="11591" xr:uid="{00000000-0005-0000-0000-0000482D0000}"/>
    <cellStyle name="Normal 15 5 3 2 5" xfId="11592" xr:uid="{00000000-0005-0000-0000-0000492D0000}"/>
    <cellStyle name="Normal 15 5 3 2 5 2" xfId="11593" xr:uid="{00000000-0005-0000-0000-00004A2D0000}"/>
    <cellStyle name="Normal 15 5 3 2 6" xfId="11594" xr:uid="{00000000-0005-0000-0000-00004B2D0000}"/>
    <cellStyle name="Normal 15 5 3 2 6 2" xfId="11595" xr:uid="{00000000-0005-0000-0000-00004C2D0000}"/>
    <cellStyle name="Normal 15 5 3 2 7" xfId="11596" xr:uid="{00000000-0005-0000-0000-00004D2D0000}"/>
    <cellStyle name="Normal 15 5 3 3" xfId="11597" xr:uid="{00000000-0005-0000-0000-00004E2D0000}"/>
    <cellStyle name="Normal 15 5 3 3 2" xfId="11598" xr:uid="{00000000-0005-0000-0000-00004F2D0000}"/>
    <cellStyle name="Normal 15 5 3 3 2 2" xfId="11599" xr:uid="{00000000-0005-0000-0000-0000502D0000}"/>
    <cellStyle name="Normal 15 5 3 3 3" xfId="11600" xr:uid="{00000000-0005-0000-0000-0000512D0000}"/>
    <cellStyle name="Normal 15 5 3 4" xfId="11601" xr:uid="{00000000-0005-0000-0000-0000522D0000}"/>
    <cellStyle name="Normal 15 5 3 4 2" xfId="11602" xr:uid="{00000000-0005-0000-0000-0000532D0000}"/>
    <cellStyle name="Normal 15 5 3 4 2 2" xfId="11603" xr:uid="{00000000-0005-0000-0000-0000542D0000}"/>
    <cellStyle name="Normal 15 5 3 4 3" xfId="11604" xr:uid="{00000000-0005-0000-0000-0000552D0000}"/>
    <cellStyle name="Normal 15 5 3 5" xfId="11605" xr:uid="{00000000-0005-0000-0000-0000562D0000}"/>
    <cellStyle name="Normal 15 5 3 5 2" xfId="11606" xr:uid="{00000000-0005-0000-0000-0000572D0000}"/>
    <cellStyle name="Normal 15 5 3 5 2 2" xfId="11607" xr:uid="{00000000-0005-0000-0000-0000582D0000}"/>
    <cellStyle name="Normal 15 5 3 5 3" xfId="11608" xr:uid="{00000000-0005-0000-0000-0000592D0000}"/>
    <cellStyle name="Normal 15 5 3 6" xfId="11609" xr:uid="{00000000-0005-0000-0000-00005A2D0000}"/>
    <cellStyle name="Normal 15 5 3 6 2" xfId="11610" xr:uid="{00000000-0005-0000-0000-00005B2D0000}"/>
    <cellStyle name="Normal 15 5 3 7" xfId="11611" xr:uid="{00000000-0005-0000-0000-00005C2D0000}"/>
    <cellStyle name="Normal 15 5 3 7 2" xfId="11612" xr:uid="{00000000-0005-0000-0000-00005D2D0000}"/>
    <cellStyle name="Normal 15 5 3 8" xfId="11613" xr:uid="{00000000-0005-0000-0000-00005E2D0000}"/>
    <cellStyle name="Normal 15 5 4" xfId="11614" xr:uid="{00000000-0005-0000-0000-00005F2D0000}"/>
    <cellStyle name="Normal 15 5 4 2" xfId="11615" xr:uid="{00000000-0005-0000-0000-0000602D0000}"/>
    <cellStyle name="Normal 15 5 4 2 2" xfId="11616" xr:uid="{00000000-0005-0000-0000-0000612D0000}"/>
    <cellStyle name="Normal 15 5 4 2 2 2" xfId="11617" xr:uid="{00000000-0005-0000-0000-0000622D0000}"/>
    <cellStyle name="Normal 15 5 4 2 3" xfId="11618" xr:uid="{00000000-0005-0000-0000-0000632D0000}"/>
    <cellStyle name="Normal 15 5 4 3" xfId="11619" xr:uid="{00000000-0005-0000-0000-0000642D0000}"/>
    <cellStyle name="Normal 15 5 4 3 2" xfId="11620" xr:uid="{00000000-0005-0000-0000-0000652D0000}"/>
    <cellStyle name="Normal 15 5 4 3 2 2" xfId="11621" xr:uid="{00000000-0005-0000-0000-0000662D0000}"/>
    <cellStyle name="Normal 15 5 4 3 3" xfId="11622" xr:uid="{00000000-0005-0000-0000-0000672D0000}"/>
    <cellStyle name="Normal 15 5 4 4" xfId="11623" xr:uid="{00000000-0005-0000-0000-0000682D0000}"/>
    <cellStyle name="Normal 15 5 4 4 2" xfId="11624" xr:uid="{00000000-0005-0000-0000-0000692D0000}"/>
    <cellStyle name="Normal 15 5 4 4 2 2" xfId="11625" xr:uid="{00000000-0005-0000-0000-00006A2D0000}"/>
    <cellStyle name="Normal 15 5 4 4 3" xfId="11626" xr:uid="{00000000-0005-0000-0000-00006B2D0000}"/>
    <cellStyle name="Normal 15 5 4 5" xfId="11627" xr:uid="{00000000-0005-0000-0000-00006C2D0000}"/>
    <cellStyle name="Normal 15 5 4 5 2" xfId="11628" xr:uid="{00000000-0005-0000-0000-00006D2D0000}"/>
    <cellStyle name="Normal 15 5 4 6" xfId="11629" xr:uid="{00000000-0005-0000-0000-00006E2D0000}"/>
    <cellStyle name="Normal 15 5 4 6 2" xfId="11630" xr:uid="{00000000-0005-0000-0000-00006F2D0000}"/>
    <cellStyle name="Normal 15 5 4 7" xfId="11631" xr:uid="{00000000-0005-0000-0000-0000702D0000}"/>
    <cellStyle name="Normal 15 5 5" xfId="11632" xr:uid="{00000000-0005-0000-0000-0000712D0000}"/>
    <cellStyle name="Normal 15 5 5 2" xfId="11633" xr:uid="{00000000-0005-0000-0000-0000722D0000}"/>
    <cellStyle name="Normal 15 5 5 2 2" xfId="11634" xr:uid="{00000000-0005-0000-0000-0000732D0000}"/>
    <cellStyle name="Normal 15 5 5 2 2 2" xfId="11635" xr:uid="{00000000-0005-0000-0000-0000742D0000}"/>
    <cellStyle name="Normal 15 5 5 2 3" xfId="11636" xr:uid="{00000000-0005-0000-0000-0000752D0000}"/>
    <cellStyle name="Normal 15 5 5 3" xfId="11637" xr:uid="{00000000-0005-0000-0000-0000762D0000}"/>
    <cellStyle name="Normal 15 5 5 3 2" xfId="11638" xr:uid="{00000000-0005-0000-0000-0000772D0000}"/>
    <cellStyle name="Normal 15 5 5 3 2 2" xfId="11639" xr:uid="{00000000-0005-0000-0000-0000782D0000}"/>
    <cellStyle name="Normal 15 5 5 3 3" xfId="11640" xr:uid="{00000000-0005-0000-0000-0000792D0000}"/>
    <cellStyle name="Normal 15 5 5 4" xfId="11641" xr:uid="{00000000-0005-0000-0000-00007A2D0000}"/>
    <cellStyle name="Normal 15 5 5 4 2" xfId="11642" xr:uid="{00000000-0005-0000-0000-00007B2D0000}"/>
    <cellStyle name="Normal 15 5 5 4 2 2" xfId="11643" xr:uid="{00000000-0005-0000-0000-00007C2D0000}"/>
    <cellStyle name="Normal 15 5 5 4 3" xfId="11644" xr:uid="{00000000-0005-0000-0000-00007D2D0000}"/>
    <cellStyle name="Normal 15 5 5 5" xfId="11645" xr:uid="{00000000-0005-0000-0000-00007E2D0000}"/>
    <cellStyle name="Normal 15 5 5 5 2" xfId="11646" xr:uid="{00000000-0005-0000-0000-00007F2D0000}"/>
    <cellStyle name="Normal 15 5 5 6" xfId="11647" xr:uid="{00000000-0005-0000-0000-0000802D0000}"/>
    <cellStyle name="Normal 15 5 5 6 2" xfId="11648" xr:uid="{00000000-0005-0000-0000-0000812D0000}"/>
    <cellStyle name="Normal 15 5 5 7" xfId="11649" xr:uid="{00000000-0005-0000-0000-0000822D0000}"/>
    <cellStyle name="Normal 15 5 6" xfId="11650" xr:uid="{00000000-0005-0000-0000-0000832D0000}"/>
    <cellStyle name="Normal 15 5 6 2" xfId="11651" xr:uid="{00000000-0005-0000-0000-0000842D0000}"/>
    <cellStyle name="Normal 15 5 6 2 2" xfId="11652" xr:uid="{00000000-0005-0000-0000-0000852D0000}"/>
    <cellStyle name="Normal 15 5 6 3" xfId="11653" xr:uid="{00000000-0005-0000-0000-0000862D0000}"/>
    <cellStyle name="Normal 15 5 7" xfId="11654" xr:uid="{00000000-0005-0000-0000-0000872D0000}"/>
    <cellStyle name="Normal 15 5 7 2" xfId="11655" xr:uid="{00000000-0005-0000-0000-0000882D0000}"/>
    <cellStyle name="Normal 15 5 7 2 2" xfId="11656" xr:uid="{00000000-0005-0000-0000-0000892D0000}"/>
    <cellStyle name="Normal 15 5 7 3" xfId="11657" xr:uid="{00000000-0005-0000-0000-00008A2D0000}"/>
    <cellStyle name="Normal 15 5 8" xfId="11658" xr:uid="{00000000-0005-0000-0000-00008B2D0000}"/>
    <cellStyle name="Normal 15 5 8 2" xfId="11659" xr:uid="{00000000-0005-0000-0000-00008C2D0000}"/>
    <cellStyle name="Normal 15 5 8 2 2" xfId="11660" xr:uid="{00000000-0005-0000-0000-00008D2D0000}"/>
    <cellStyle name="Normal 15 5 8 3" xfId="11661" xr:uid="{00000000-0005-0000-0000-00008E2D0000}"/>
    <cellStyle name="Normal 15 5 9" xfId="11662" xr:uid="{00000000-0005-0000-0000-00008F2D0000}"/>
    <cellStyle name="Normal 15 5 9 2" xfId="11663" xr:uid="{00000000-0005-0000-0000-0000902D0000}"/>
    <cellStyle name="Normal 15 6" xfId="11664" xr:uid="{00000000-0005-0000-0000-0000912D0000}"/>
    <cellStyle name="Normal 15 6 10" xfId="11665" xr:uid="{00000000-0005-0000-0000-0000922D0000}"/>
    <cellStyle name="Normal 15 6 10 2" xfId="11666" xr:uid="{00000000-0005-0000-0000-0000932D0000}"/>
    <cellStyle name="Normal 15 6 11" xfId="11667" xr:uid="{00000000-0005-0000-0000-0000942D0000}"/>
    <cellStyle name="Normal 15 6 2" xfId="11668" xr:uid="{00000000-0005-0000-0000-0000952D0000}"/>
    <cellStyle name="Normal 15 6 2 2" xfId="11669" xr:uid="{00000000-0005-0000-0000-0000962D0000}"/>
    <cellStyle name="Normal 15 6 2 2 2" xfId="11670" xr:uid="{00000000-0005-0000-0000-0000972D0000}"/>
    <cellStyle name="Normal 15 6 2 2 2 2" xfId="11671" xr:uid="{00000000-0005-0000-0000-0000982D0000}"/>
    <cellStyle name="Normal 15 6 2 2 2 2 2" xfId="11672" xr:uid="{00000000-0005-0000-0000-0000992D0000}"/>
    <cellStyle name="Normal 15 6 2 2 2 3" xfId="11673" xr:uid="{00000000-0005-0000-0000-00009A2D0000}"/>
    <cellStyle name="Normal 15 6 2 2 3" xfId="11674" xr:uid="{00000000-0005-0000-0000-00009B2D0000}"/>
    <cellStyle name="Normal 15 6 2 2 3 2" xfId="11675" xr:uid="{00000000-0005-0000-0000-00009C2D0000}"/>
    <cellStyle name="Normal 15 6 2 2 3 2 2" xfId="11676" xr:uid="{00000000-0005-0000-0000-00009D2D0000}"/>
    <cellStyle name="Normal 15 6 2 2 3 3" xfId="11677" xr:uid="{00000000-0005-0000-0000-00009E2D0000}"/>
    <cellStyle name="Normal 15 6 2 2 4" xfId="11678" xr:uid="{00000000-0005-0000-0000-00009F2D0000}"/>
    <cellStyle name="Normal 15 6 2 2 4 2" xfId="11679" xr:uid="{00000000-0005-0000-0000-0000A02D0000}"/>
    <cellStyle name="Normal 15 6 2 2 4 2 2" xfId="11680" xr:uid="{00000000-0005-0000-0000-0000A12D0000}"/>
    <cellStyle name="Normal 15 6 2 2 4 3" xfId="11681" xr:uid="{00000000-0005-0000-0000-0000A22D0000}"/>
    <cellStyle name="Normal 15 6 2 2 5" xfId="11682" xr:uid="{00000000-0005-0000-0000-0000A32D0000}"/>
    <cellStyle name="Normal 15 6 2 2 5 2" xfId="11683" xr:uid="{00000000-0005-0000-0000-0000A42D0000}"/>
    <cellStyle name="Normal 15 6 2 2 6" xfId="11684" xr:uid="{00000000-0005-0000-0000-0000A52D0000}"/>
    <cellStyle name="Normal 15 6 2 2 6 2" xfId="11685" xr:uid="{00000000-0005-0000-0000-0000A62D0000}"/>
    <cellStyle name="Normal 15 6 2 2 7" xfId="11686" xr:uid="{00000000-0005-0000-0000-0000A72D0000}"/>
    <cellStyle name="Normal 15 6 2 3" xfId="11687" xr:uid="{00000000-0005-0000-0000-0000A82D0000}"/>
    <cellStyle name="Normal 15 6 2 3 2" xfId="11688" xr:uid="{00000000-0005-0000-0000-0000A92D0000}"/>
    <cellStyle name="Normal 15 6 2 3 2 2" xfId="11689" xr:uid="{00000000-0005-0000-0000-0000AA2D0000}"/>
    <cellStyle name="Normal 15 6 2 3 2 2 2" xfId="11690" xr:uid="{00000000-0005-0000-0000-0000AB2D0000}"/>
    <cellStyle name="Normal 15 6 2 3 2 3" xfId="11691" xr:uid="{00000000-0005-0000-0000-0000AC2D0000}"/>
    <cellStyle name="Normal 15 6 2 3 3" xfId="11692" xr:uid="{00000000-0005-0000-0000-0000AD2D0000}"/>
    <cellStyle name="Normal 15 6 2 3 3 2" xfId="11693" xr:uid="{00000000-0005-0000-0000-0000AE2D0000}"/>
    <cellStyle name="Normal 15 6 2 3 3 2 2" xfId="11694" xr:uid="{00000000-0005-0000-0000-0000AF2D0000}"/>
    <cellStyle name="Normal 15 6 2 3 3 3" xfId="11695" xr:uid="{00000000-0005-0000-0000-0000B02D0000}"/>
    <cellStyle name="Normal 15 6 2 3 4" xfId="11696" xr:uid="{00000000-0005-0000-0000-0000B12D0000}"/>
    <cellStyle name="Normal 15 6 2 3 4 2" xfId="11697" xr:uid="{00000000-0005-0000-0000-0000B22D0000}"/>
    <cellStyle name="Normal 15 6 2 3 4 2 2" xfId="11698" xr:uid="{00000000-0005-0000-0000-0000B32D0000}"/>
    <cellStyle name="Normal 15 6 2 3 4 3" xfId="11699" xr:uid="{00000000-0005-0000-0000-0000B42D0000}"/>
    <cellStyle name="Normal 15 6 2 3 5" xfId="11700" xr:uid="{00000000-0005-0000-0000-0000B52D0000}"/>
    <cellStyle name="Normal 15 6 2 3 5 2" xfId="11701" xr:uid="{00000000-0005-0000-0000-0000B62D0000}"/>
    <cellStyle name="Normal 15 6 2 3 6" xfId="11702" xr:uid="{00000000-0005-0000-0000-0000B72D0000}"/>
    <cellStyle name="Normal 15 6 2 3 6 2" xfId="11703" xr:uid="{00000000-0005-0000-0000-0000B82D0000}"/>
    <cellStyle name="Normal 15 6 2 3 7" xfId="11704" xr:uid="{00000000-0005-0000-0000-0000B92D0000}"/>
    <cellStyle name="Normal 15 6 2 4" xfId="11705" xr:uid="{00000000-0005-0000-0000-0000BA2D0000}"/>
    <cellStyle name="Normal 15 6 2 4 2" xfId="11706" xr:uid="{00000000-0005-0000-0000-0000BB2D0000}"/>
    <cellStyle name="Normal 15 6 2 4 2 2" xfId="11707" xr:uid="{00000000-0005-0000-0000-0000BC2D0000}"/>
    <cellStyle name="Normal 15 6 2 4 3" xfId="11708" xr:uid="{00000000-0005-0000-0000-0000BD2D0000}"/>
    <cellStyle name="Normal 15 6 2 5" xfId="11709" xr:uid="{00000000-0005-0000-0000-0000BE2D0000}"/>
    <cellStyle name="Normal 15 6 2 5 2" xfId="11710" xr:uid="{00000000-0005-0000-0000-0000BF2D0000}"/>
    <cellStyle name="Normal 15 6 2 5 2 2" xfId="11711" xr:uid="{00000000-0005-0000-0000-0000C02D0000}"/>
    <cellStyle name="Normal 15 6 2 5 3" xfId="11712" xr:uid="{00000000-0005-0000-0000-0000C12D0000}"/>
    <cellStyle name="Normal 15 6 2 6" xfId="11713" xr:uid="{00000000-0005-0000-0000-0000C22D0000}"/>
    <cellStyle name="Normal 15 6 2 6 2" xfId="11714" xr:uid="{00000000-0005-0000-0000-0000C32D0000}"/>
    <cellStyle name="Normal 15 6 2 6 2 2" xfId="11715" xr:uid="{00000000-0005-0000-0000-0000C42D0000}"/>
    <cellStyle name="Normal 15 6 2 6 3" xfId="11716" xr:uid="{00000000-0005-0000-0000-0000C52D0000}"/>
    <cellStyle name="Normal 15 6 2 7" xfId="11717" xr:uid="{00000000-0005-0000-0000-0000C62D0000}"/>
    <cellStyle name="Normal 15 6 2 7 2" xfId="11718" xr:uid="{00000000-0005-0000-0000-0000C72D0000}"/>
    <cellStyle name="Normal 15 6 2 8" xfId="11719" xr:uid="{00000000-0005-0000-0000-0000C82D0000}"/>
    <cellStyle name="Normal 15 6 2 8 2" xfId="11720" xr:uid="{00000000-0005-0000-0000-0000C92D0000}"/>
    <cellStyle name="Normal 15 6 2 9" xfId="11721" xr:uid="{00000000-0005-0000-0000-0000CA2D0000}"/>
    <cellStyle name="Normal 15 6 3" xfId="11722" xr:uid="{00000000-0005-0000-0000-0000CB2D0000}"/>
    <cellStyle name="Normal 15 6 3 2" xfId="11723" xr:uid="{00000000-0005-0000-0000-0000CC2D0000}"/>
    <cellStyle name="Normal 15 6 3 2 2" xfId="11724" xr:uid="{00000000-0005-0000-0000-0000CD2D0000}"/>
    <cellStyle name="Normal 15 6 3 2 2 2" xfId="11725" xr:uid="{00000000-0005-0000-0000-0000CE2D0000}"/>
    <cellStyle name="Normal 15 6 3 2 2 2 2" xfId="11726" xr:uid="{00000000-0005-0000-0000-0000CF2D0000}"/>
    <cellStyle name="Normal 15 6 3 2 2 3" xfId="11727" xr:uid="{00000000-0005-0000-0000-0000D02D0000}"/>
    <cellStyle name="Normal 15 6 3 2 3" xfId="11728" xr:uid="{00000000-0005-0000-0000-0000D12D0000}"/>
    <cellStyle name="Normal 15 6 3 2 3 2" xfId="11729" xr:uid="{00000000-0005-0000-0000-0000D22D0000}"/>
    <cellStyle name="Normal 15 6 3 2 3 2 2" xfId="11730" xr:uid="{00000000-0005-0000-0000-0000D32D0000}"/>
    <cellStyle name="Normal 15 6 3 2 3 3" xfId="11731" xr:uid="{00000000-0005-0000-0000-0000D42D0000}"/>
    <cellStyle name="Normal 15 6 3 2 4" xfId="11732" xr:uid="{00000000-0005-0000-0000-0000D52D0000}"/>
    <cellStyle name="Normal 15 6 3 2 4 2" xfId="11733" xr:uid="{00000000-0005-0000-0000-0000D62D0000}"/>
    <cellStyle name="Normal 15 6 3 2 4 2 2" xfId="11734" xr:uid="{00000000-0005-0000-0000-0000D72D0000}"/>
    <cellStyle name="Normal 15 6 3 2 4 3" xfId="11735" xr:uid="{00000000-0005-0000-0000-0000D82D0000}"/>
    <cellStyle name="Normal 15 6 3 2 5" xfId="11736" xr:uid="{00000000-0005-0000-0000-0000D92D0000}"/>
    <cellStyle name="Normal 15 6 3 2 5 2" xfId="11737" xr:uid="{00000000-0005-0000-0000-0000DA2D0000}"/>
    <cellStyle name="Normal 15 6 3 2 6" xfId="11738" xr:uid="{00000000-0005-0000-0000-0000DB2D0000}"/>
    <cellStyle name="Normal 15 6 3 2 6 2" xfId="11739" xr:uid="{00000000-0005-0000-0000-0000DC2D0000}"/>
    <cellStyle name="Normal 15 6 3 2 7" xfId="11740" xr:uid="{00000000-0005-0000-0000-0000DD2D0000}"/>
    <cellStyle name="Normal 15 6 3 3" xfId="11741" xr:uid="{00000000-0005-0000-0000-0000DE2D0000}"/>
    <cellStyle name="Normal 15 6 3 3 2" xfId="11742" xr:uid="{00000000-0005-0000-0000-0000DF2D0000}"/>
    <cellStyle name="Normal 15 6 3 3 2 2" xfId="11743" xr:uid="{00000000-0005-0000-0000-0000E02D0000}"/>
    <cellStyle name="Normal 15 6 3 3 3" xfId="11744" xr:uid="{00000000-0005-0000-0000-0000E12D0000}"/>
    <cellStyle name="Normal 15 6 3 4" xfId="11745" xr:uid="{00000000-0005-0000-0000-0000E22D0000}"/>
    <cellStyle name="Normal 15 6 3 4 2" xfId="11746" xr:uid="{00000000-0005-0000-0000-0000E32D0000}"/>
    <cellStyle name="Normal 15 6 3 4 2 2" xfId="11747" xr:uid="{00000000-0005-0000-0000-0000E42D0000}"/>
    <cellStyle name="Normal 15 6 3 4 3" xfId="11748" xr:uid="{00000000-0005-0000-0000-0000E52D0000}"/>
    <cellStyle name="Normal 15 6 3 5" xfId="11749" xr:uid="{00000000-0005-0000-0000-0000E62D0000}"/>
    <cellStyle name="Normal 15 6 3 5 2" xfId="11750" xr:uid="{00000000-0005-0000-0000-0000E72D0000}"/>
    <cellStyle name="Normal 15 6 3 5 2 2" xfId="11751" xr:uid="{00000000-0005-0000-0000-0000E82D0000}"/>
    <cellStyle name="Normal 15 6 3 5 3" xfId="11752" xr:uid="{00000000-0005-0000-0000-0000E92D0000}"/>
    <cellStyle name="Normal 15 6 3 6" xfId="11753" xr:uid="{00000000-0005-0000-0000-0000EA2D0000}"/>
    <cellStyle name="Normal 15 6 3 6 2" xfId="11754" xr:uid="{00000000-0005-0000-0000-0000EB2D0000}"/>
    <cellStyle name="Normal 15 6 3 7" xfId="11755" xr:uid="{00000000-0005-0000-0000-0000EC2D0000}"/>
    <cellStyle name="Normal 15 6 3 7 2" xfId="11756" xr:uid="{00000000-0005-0000-0000-0000ED2D0000}"/>
    <cellStyle name="Normal 15 6 3 8" xfId="11757" xr:uid="{00000000-0005-0000-0000-0000EE2D0000}"/>
    <cellStyle name="Normal 15 6 4" xfId="11758" xr:uid="{00000000-0005-0000-0000-0000EF2D0000}"/>
    <cellStyle name="Normal 15 6 4 2" xfId="11759" xr:uid="{00000000-0005-0000-0000-0000F02D0000}"/>
    <cellStyle name="Normal 15 6 4 2 2" xfId="11760" xr:uid="{00000000-0005-0000-0000-0000F12D0000}"/>
    <cellStyle name="Normal 15 6 4 2 2 2" xfId="11761" xr:uid="{00000000-0005-0000-0000-0000F22D0000}"/>
    <cellStyle name="Normal 15 6 4 2 3" xfId="11762" xr:uid="{00000000-0005-0000-0000-0000F32D0000}"/>
    <cellStyle name="Normal 15 6 4 3" xfId="11763" xr:uid="{00000000-0005-0000-0000-0000F42D0000}"/>
    <cellStyle name="Normal 15 6 4 3 2" xfId="11764" xr:uid="{00000000-0005-0000-0000-0000F52D0000}"/>
    <cellStyle name="Normal 15 6 4 3 2 2" xfId="11765" xr:uid="{00000000-0005-0000-0000-0000F62D0000}"/>
    <cellStyle name="Normal 15 6 4 3 3" xfId="11766" xr:uid="{00000000-0005-0000-0000-0000F72D0000}"/>
    <cellStyle name="Normal 15 6 4 4" xfId="11767" xr:uid="{00000000-0005-0000-0000-0000F82D0000}"/>
    <cellStyle name="Normal 15 6 4 4 2" xfId="11768" xr:uid="{00000000-0005-0000-0000-0000F92D0000}"/>
    <cellStyle name="Normal 15 6 4 4 2 2" xfId="11769" xr:uid="{00000000-0005-0000-0000-0000FA2D0000}"/>
    <cellStyle name="Normal 15 6 4 4 3" xfId="11770" xr:uid="{00000000-0005-0000-0000-0000FB2D0000}"/>
    <cellStyle name="Normal 15 6 4 5" xfId="11771" xr:uid="{00000000-0005-0000-0000-0000FC2D0000}"/>
    <cellStyle name="Normal 15 6 4 5 2" xfId="11772" xr:uid="{00000000-0005-0000-0000-0000FD2D0000}"/>
    <cellStyle name="Normal 15 6 4 6" xfId="11773" xr:uid="{00000000-0005-0000-0000-0000FE2D0000}"/>
    <cellStyle name="Normal 15 6 4 6 2" xfId="11774" xr:uid="{00000000-0005-0000-0000-0000FF2D0000}"/>
    <cellStyle name="Normal 15 6 4 7" xfId="11775" xr:uid="{00000000-0005-0000-0000-0000002E0000}"/>
    <cellStyle name="Normal 15 6 5" xfId="11776" xr:uid="{00000000-0005-0000-0000-0000012E0000}"/>
    <cellStyle name="Normal 15 6 5 2" xfId="11777" xr:uid="{00000000-0005-0000-0000-0000022E0000}"/>
    <cellStyle name="Normal 15 6 5 2 2" xfId="11778" xr:uid="{00000000-0005-0000-0000-0000032E0000}"/>
    <cellStyle name="Normal 15 6 5 2 2 2" xfId="11779" xr:uid="{00000000-0005-0000-0000-0000042E0000}"/>
    <cellStyle name="Normal 15 6 5 2 3" xfId="11780" xr:uid="{00000000-0005-0000-0000-0000052E0000}"/>
    <cellStyle name="Normal 15 6 5 3" xfId="11781" xr:uid="{00000000-0005-0000-0000-0000062E0000}"/>
    <cellStyle name="Normal 15 6 5 3 2" xfId="11782" xr:uid="{00000000-0005-0000-0000-0000072E0000}"/>
    <cellStyle name="Normal 15 6 5 3 2 2" xfId="11783" xr:uid="{00000000-0005-0000-0000-0000082E0000}"/>
    <cellStyle name="Normal 15 6 5 3 3" xfId="11784" xr:uid="{00000000-0005-0000-0000-0000092E0000}"/>
    <cellStyle name="Normal 15 6 5 4" xfId="11785" xr:uid="{00000000-0005-0000-0000-00000A2E0000}"/>
    <cellStyle name="Normal 15 6 5 4 2" xfId="11786" xr:uid="{00000000-0005-0000-0000-00000B2E0000}"/>
    <cellStyle name="Normal 15 6 5 4 2 2" xfId="11787" xr:uid="{00000000-0005-0000-0000-00000C2E0000}"/>
    <cellStyle name="Normal 15 6 5 4 3" xfId="11788" xr:uid="{00000000-0005-0000-0000-00000D2E0000}"/>
    <cellStyle name="Normal 15 6 5 5" xfId="11789" xr:uid="{00000000-0005-0000-0000-00000E2E0000}"/>
    <cellStyle name="Normal 15 6 5 5 2" xfId="11790" xr:uid="{00000000-0005-0000-0000-00000F2E0000}"/>
    <cellStyle name="Normal 15 6 5 6" xfId="11791" xr:uid="{00000000-0005-0000-0000-0000102E0000}"/>
    <cellStyle name="Normal 15 6 5 6 2" xfId="11792" xr:uid="{00000000-0005-0000-0000-0000112E0000}"/>
    <cellStyle name="Normal 15 6 5 7" xfId="11793" xr:uid="{00000000-0005-0000-0000-0000122E0000}"/>
    <cellStyle name="Normal 15 6 6" xfId="11794" xr:uid="{00000000-0005-0000-0000-0000132E0000}"/>
    <cellStyle name="Normal 15 6 6 2" xfId="11795" xr:uid="{00000000-0005-0000-0000-0000142E0000}"/>
    <cellStyle name="Normal 15 6 6 2 2" xfId="11796" xr:uid="{00000000-0005-0000-0000-0000152E0000}"/>
    <cellStyle name="Normal 15 6 6 3" xfId="11797" xr:uid="{00000000-0005-0000-0000-0000162E0000}"/>
    <cellStyle name="Normal 15 6 7" xfId="11798" xr:uid="{00000000-0005-0000-0000-0000172E0000}"/>
    <cellStyle name="Normal 15 6 7 2" xfId="11799" xr:uid="{00000000-0005-0000-0000-0000182E0000}"/>
    <cellStyle name="Normal 15 6 7 2 2" xfId="11800" xr:uid="{00000000-0005-0000-0000-0000192E0000}"/>
    <cellStyle name="Normal 15 6 7 3" xfId="11801" xr:uid="{00000000-0005-0000-0000-00001A2E0000}"/>
    <cellStyle name="Normal 15 6 8" xfId="11802" xr:uid="{00000000-0005-0000-0000-00001B2E0000}"/>
    <cellStyle name="Normal 15 6 8 2" xfId="11803" xr:uid="{00000000-0005-0000-0000-00001C2E0000}"/>
    <cellStyle name="Normal 15 6 8 2 2" xfId="11804" xr:uid="{00000000-0005-0000-0000-00001D2E0000}"/>
    <cellStyle name="Normal 15 6 8 3" xfId="11805" xr:uid="{00000000-0005-0000-0000-00001E2E0000}"/>
    <cellStyle name="Normal 15 6 9" xfId="11806" xr:uid="{00000000-0005-0000-0000-00001F2E0000}"/>
    <cellStyle name="Normal 15 6 9 2" xfId="11807" xr:uid="{00000000-0005-0000-0000-0000202E0000}"/>
    <cellStyle name="Normal 15 7" xfId="11808" xr:uid="{00000000-0005-0000-0000-0000212E0000}"/>
    <cellStyle name="Normal 15 7 2" xfId="11809" xr:uid="{00000000-0005-0000-0000-0000222E0000}"/>
    <cellStyle name="Normal 15 7 2 2" xfId="11810" xr:uid="{00000000-0005-0000-0000-0000232E0000}"/>
    <cellStyle name="Normal 15 7 2 2 2" xfId="11811" xr:uid="{00000000-0005-0000-0000-0000242E0000}"/>
    <cellStyle name="Normal 15 7 2 2 2 2" xfId="11812" xr:uid="{00000000-0005-0000-0000-0000252E0000}"/>
    <cellStyle name="Normal 15 7 2 2 3" xfId="11813" xr:uid="{00000000-0005-0000-0000-0000262E0000}"/>
    <cellStyle name="Normal 15 7 2 3" xfId="11814" xr:uid="{00000000-0005-0000-0000-0000272E0000}"/>
    <cellStyle name="Normal 15 7 2 3 2" xfId="11815" xr:uid="{00000000-0005-0000-0000-0000282E0000}"/>
    <cellStyle name="Normal 15 7 2 3 2 2" xfId="11816" xr:uid="{00000000-0005-0000-0000-0000292E0000}"/>
    <cellStyle name="Normal 15 7 2 3 3" xfId="11817" xr:uid="{00000000-0005-0000-0000-00002A2E0000}"/>
    <cellStyle name="Normal 15 7 2 4" xfId="11818" xr:uid="{00000000-0005-0000-0000-00002B2E0000}"/>
    <cellStyle name="Normal 15 7 2 4 2" xfId="11819" xr:uid="{00000000-0005-0000-0000-00002C2E0000}"/>
    <cellStyle name="Normal 15 7 2 4 2 2" xfId="11820" xr:uid="{00000000-0005-0000-0000-00002D2E0000}"/>
    <cellStyle name="Normal 15 7 2 4 3" xfId="11821" xr:uid="{00000000-0005-0000-0000-00002E2E0000}"/>
    <cellStyle name="Normal 15 7 2 5" xfId="11822" xr:uid="{00000000-0005-0000-0000-00002F2E0000}"/>
    <cellStyle name="Normal 15 7 2 5 2" xfId="11823" xr:uid="{00000000-0005-0000-0000-0000302E0000}"/>
    <cellStyle name="Normal 15 7 2 6" xfId="11824" xr:uid="{00000000-0005-0000-0000-0000312E0000}"/>
    <cellStyle name="Normal 15 7 2 6 2" xfId="11825" xr:uid="{00000000-0005-0000-0000-0000322E0000}"/>
    <cellStyle name="Normal 15 7 2 7" xfId="11826" xr:uid="{00000000-0005-0000-0000-0000332E0000}"/>
    <cellStyle name="Normal 15 7 3" xfId="11827" xr:uid="{00000000-0005-0000-0000-0000342E0000}"/>
    <cellStyle name="Normal 15 7 3 2" xfId="11828" xr:uid="{00000000-0005-0000-0000-0000352E0000}"/>
    <cellStyle name="Normal 15 7 3 2 2" xfId="11829" xr:uid="{00000000-0005-0000-0000-0000362E0000}"/>
    <cellStyle name="Normal 15 7 3 2 2 2" xfId="11830" xr:uid="{00000000-0005-0000-0000-0000372E0000}"/>
    <cellStyle name="Normal 15 7 3 2 3" xfId="11831" xr:uid="{00000000-0005-0000-0000-0000382E0000}"/>
    <cellStyle name="Normal 15 7 3 3" xfId="11832" xr:uid="{00000000-0005-0000-0000-0000392E0000}"/>
    <cellStyle name="Normal 15 7 3 3 2" xfId="11833" xr:uid="{00000000-0005-0000-0000-00003A2E0000}"/>
    <cellStyle name="Normal 15 7 3 3 2 2" xfId="11834" xr:uid="{00000000-0005-0000-0000-00003B2E0000}"/>
    <cellStyle name="Normal 15 7 3 3 3" xfId="11835" xr:uid="{00000000-0005-0000-0000-00003C2E0000}"/>
    <cellStyle name="Normal 15 7 3 4" xfId="11836" xr:uid="{00000000-0005-0000-0000-00003D2E0000}"/>
    <cellStyle name="Normal 15 7 3 4 2" xfId="11837" xr:uid="{00000000-0005-0000-0000-00003E2E0000}"/>
    <cellStyle name="Normal 15 7 3 4 2 2" xfId="11838" xr:uid="{00000000-0005-0000-0000-00003F2E0000}"/>
    <cellStyle name="Normal 15 7 3 4 3" xfId="11839" xr:uid="{00000000-0005-0000-0000-0000402E0000}"/>
    <cellStyle name="Normal 15 7 3 5" xfId="11840" xr:uid="{00000000-0005-0000-0000-0000412E0000}"/>
    <cellStyle name="Normal 15 7 3 5 2" xfId="11841" xr:uid="{00000000-0005-0000-0000-0000422E0000}"/>
    <cellStyle name="Normal 15 7 3 6" xfId="11842" xr:uid="{00000000-0005-0000-0000-0000432E0000}"/>
    <cellStyle name="Normal 15 7 3 6 2" xfId="11843" xr:uid="{00000000-0005-0000-0000-0000442E0000}"/>
    <cellStyle name="Normal 15 7 3 7" xfId="11844" xr:uid="{00000000-0005-0000-0000-0000452E0000}"/>
    <cellStyle name="Normal 15 7 4" xfId="11845" xr:uid="{00000000-0005-0000-0000-0000462E0000}"/>
    <cellStyle name="Normal 15 7 4 2" xfId="11846" xr:uid="{00000000-0005-0000-0000-0000472E0000}"/>
    <cellStyle name="Normal 15 7 4 2 2" xfId="11847" xr:uid="{00000000-0005-0000-0000-0000482E0000}"/>
    <cellStyle name="Normal 15 7 4 3" xfId="11848" xr:uid="{00000000-0005-0000-0000-0000492E0000}"/>
    <cellStyle name="Normal 15 7 5" xfId="11849" xr:uid="{00000000-0005-0000-0000-00004A2E0000}"/>
    <cellStyle name="Normal 15 7 5 2" xfId="11850" xr:uid="{00000000-0005-0000-0000-00004B2E0000}"/>
    <cellStyle name="Normal 15 7 5 2 2" xfId="11851" xr:uid="{00000000-0005-0000-0000-00004C2E0000}"/>
    <cellStyle name="Normal 15 7 5 3" xfId="11852" xr:uid="{00000000-0005-0000-0000-00004D2E0000}"/>
    <cellStyle name="Normal 15 7 6" xfId="11853" xr:uid="{00000000-0005-0000-0000-00004E2E0000}"/>
    <cellStyle name="Normal 15 7 6 2" xfId="11854" xr:uid="{00000000-0005-0000-0000-00004F2E0000}"/>
    <cellStyle name="Normal 15 7 6 2 2" xfId="11855" xr:uid="{00000000-0005-0000-0000-0000502E0000}"/>
    <cellStyle name="Normal 15 7 6 3" xfId="11856" xr:uid="{00000000-0005-0000-0000-0000512E0000}"/>
    <cellStyle name="Normal 15 7 7" xfId="11857" xr:uid="{00000000-0005-0000-0000-0000522E0000}"/>
    <cellStyle name="Normal 15 7 7 2" xfId="11858" xr:uid="{00000000-0005-0000-0000-0000532E0000}"/>
    <cellStyle name="Normal 15 7 8" xfId="11859" xr:uid="{00000000-0005-0000-0000-0000542E0000}"/>
    <cellStyle name="Normal 15 7 8 2" xfId="11860" xr:uid="{00000000-0005-0000-0000-0000552E0000}"/>
    <cellStyle name="Normal 15 7 9" xfId="11861" xr:uid="{00000000-0005-0000-0000-0000562E0000}"/>
    <cellStyle name="Normal 15 8" xfId="11862" xr:uid="{00000000-0005-0000-0000-0000572E0000}"/>
    <cellStyle name="Normal 15 8 2" xfId="11863" xr:uid="{00000000-0005-0000-0000-0000582E0000}"/>
    <cellStyle name="Normal 15 8 2 2" xfId="11864" xr:uid="{00000000-0005-0000-0000-0000592E0000}"/>
    <cellStyle name="Normal 15 8 2 2 2" xfId="11865" xr:uid="{00000000-0005-0000-0000-00005A2E0000}"/>
    <cellStyle name="Normal 15 8 2 2 2 2" xfId="11866" xr:uid="{00000000-0005-0000-0000-00005B2E0000}"/>
    <cellStyle name="Normal 15 8 2 2 3" xfId="11867" xr:uid="{00000000-0005-0000-0000-00005C2E0000}"/>
    <cellStyle name="Normal 15 8 2 3" xfId="11868" xr:uid="{00000000-0005-0000-0000-00005D2E0000}"/>
    <cellStyle name="Normal 15 8 2 3 2" xfId="11869" xr:uid="{00000000-0005-0000-0000-00005E2E0000}"/>
    <cellStyle name="Normal 15 8 2 3 2 2" xfId="11870" xr:uid="{00000000-0005-0000-0000-00005F2E0000}"/>
    <cellStyle name="Normal 15 8 2 3 3" xfId="11871" xr:uid="{00000000-0005-0000-0000-0000602E0000}"/>
    <cellStyle name="Normal 15 8 2 4" xfId="11872" xr:uid="{00000000-0005-0000-0000-0000612E0000}"/>
    <cellStyle name="Normal 15 8 2 4 2" xfId="11873" xr:uid="{00000000-0005-0000-0000-0000622E0000}"/>
    <cellStyle name="Normal 15 8 2 4 2 2" xfId="11874" xr:uid="{00000000-0005-0000-0000-0000632E0000}"/>
    <cellStyle name="Normal 15 8 2 4 3" xfId="11875" xr:uid="{00000000-0005-0000-0000-0000642E0000}"/>
    <cellStyle name="Normal 15 8 2 5" xfId="11876" xr:uid="{00000000-0005-0000-0000-0000652E0000}"/>
    <cellStyle name="Normal 15 8 2 5 2" xfId="11877" xr:uid="{00000000-0005-0000-0000-0000662E0000}"/>
    <cellStyle name="Normal 15 8 2 6" xfId="11878" xr:uid="{00000000-0005-0000-0000-0000672E0000}"/>
    <cellStyle name="Normal 15 8 2 6 2" xfId="11879" xr:uid="{00000000-0005-0000-0000-0000682E0000}"/>
    <cellStyle name="Normal 15 8 2 7" xfId="11880" xr:uid="{00000000-0005-0000-0000-0000692E0000}"/>
    <cellStyle name="Normal 15 8 3" xfId="11881" xr:uid="{00000000-0005-0000-0000-00006A2E0000}"/>
    <cellStyle name="Normal 15 8 3 2" xfId="11882" xr:uid="{00000000-0005-0000-0000-00006B2E0000}"/>
    <cellStyle name="Normal 15 8 3 2 2" xfId="11883" xr:uid="{00000000-0005-0000-0000-00006C2E0000}"/>
    <cellStyle name="Normal 15 8 3 2 2 2" xfId="11884" xr:uid="{00000000-0005-0000-0000-00006D2E0000}"/>
    <cellStyle name="Normal 15 8 3 2 3" xfId="11885" xr:uid="{00000000-0005-0000-0000-00006E2E0000}"/>
    <cellStyle name="Normal 15 8 3 3" xfId="11886" xr:uid="{00000000-0005-0000-0000-00006F2E0000}"/>
    <cellStyle name="Normal 15 8 3 3 2" xfId="11887" xr:uid="{00000000-0005-0000-0000-0000702E0000}"/>
    <cellStyle name="Normal 15 8 3 3 2 2" xfId="11888" xr:uid="{00000000-0005-0000-0000-0000712E0000}"/>
    <cellStyle name="Normal 15 8 3 3 3" xfId="11889" xr:uid="{00000000-0005-0000-0000-0000722E0000}"/>
    <cellStyle name="Normal 15 8 3 4" xfId="11890" xr:uid="{00000000-0005-0000-0000-0000732E0000}"/>
    <cellStyle name="Normal 15 8 3 4 2" xfId="11891" xr:uid="{00000000-0005-0000-0000-0000742E0000}"/>
    <cellStyle name="Normal 15 8 3 4 2 2" xfId="11892" xr:uid="{00000000-0005-0000-0000-0000752E0000}"/>
    <cellStyle name="Normal 15 8 3 4 3" xfId="11893" xr:uid="{00000000-0005-0000-0000-0000762E0000}"/>
    <cellStyle name="Normal 15 8 3 5" xfId="11894" xr:uid="{00000000-0005-0000-0000-0000772E0000}"/>
    <cellStyle name="Normal 15 8 3 5 2" xfId="11895" xr:uid="{00000000-0005-0000-0000-0000782E0000}"/>
    <cellStyle name="Normal 15 8 3 6" xfId="11896" xr:uid="{00000000-0005-0000-0000-0000792E0000}"/>
    <cellStyle name="Normal 15 8 3 6 2" xfId="11897" xr:uid="{00000000-0005-0000-0000-00007A2E0000}"/>
    <cellStyle name="Normal 15 8 3 7" xfId="11898" xr:uid="{00000000-0005-0000-0000-00007B2E0000}"/>
    <cellStyle name="Normal 15 8 4" xfId="11899" xr:uid="{00000000-0005-0000-0000-00007C2E0000}"/>
    <cellStyle name="Normal 15 8 4 2" xfId="11900" xr:uid="{00000000-0005-0000-0000-00007D2E0000}"/>
    <cellStyle name="Normal 15 8 4 2 2" xfId="11901" xr:uid="{00000000-0005-0000-0000-00007E2E0000}"/>
    <cellStyle name="Normal 15 8 4 3" xfId="11902" xr:uid="{00000000-0005-0000-0000-00007F2E0000}"/>
    <cellStyle name="Normal 15 8 5" xfId="11903" xr:uid="{00000000-0005-0000-0000-0000802E0000}"/>
    <cellStyle name="Normal 15 8 5 2" xfId="11904" xr:uid="{00000000-0005-0000-0000-0000812E0000}"/>
    <cellStyle name="Normal 15 8 5 2 2" xfId="11905" xr:uid="{00000000-0005-0000-0000-0000822E0000}"/>
    <cellStyle name="Normal 15 8 5 3" xfId="11906" xr:uid="{00000000-0005-0000-0000-0000832E0000}"/>
    <cellStyle name="Normal 15 8 6" xfId="11907" xr:uid="{00000000-0005-0000-0000-0000842E0000}"/>
    <cellStyle name="Normal 15 8 6 2" xfId="11908" xr:uid="{00000000-0005-0000-0000-0000852E0000}"/>
    <cellStyle name="Normal 15 8 6 2 2" xfId="11909" xr:uid="{00000000-0005-0000-0000-0000862E0000}"/>
    <cellStyle name="Normal 15 8 6 3" xfId="11910" xr:uid="{00000000-0005-0000-0000-0000872E0000}"/>
    <cellStyle name="Normal 15 8 7" xfId="11911" xr:uid="{00000000-0005-0000-0000-0000882E0000}"/>
    <cellStyle name="Normal 15 8 7 2" xfId="11912" xr:uid="{00000000-0005-0000-0000-0000892E0000}"/>
    <cellStyle name="Normal 15 8 8" xfId="11913" xr:uid="{00000000-0005-0000-0000-00008A2E0000}"/>
    <cellStyle name="Normal 15 8 8 2" xfId="11914" xr:uid="{00000000-0005-0000-0000-00008B2E0000}"/>
    <cellStyle name="Normal 15 8 9" xfId="11915" xr:uid="{00000000-0005-0000-0000-00008C2E0000}"/>
    <cellStyle name="Normal 15 9" xfId="11916" xr:uid="{00000000-0005-0000-0000-00008D2E0000}"/>
    <cellStyle name="Normal 15 9 2" xfId="11917" xr:uid="{00000000-0005-0000-0000-00008E2E0000}"/>
    <cellStyle name="Normal 15 9 2 2" xfId="11918" xr:uid="{00000000-0005-0000-0000-00008F2E0000}"/>
    <cellStyle name="Normal 15 9 2 2 2" xfId="11919" xr:uid="{00000000-0005-0000-0000-0000902E0000}"/>
    <cellStyle name="Normal 15 9 2 3" xfId="11920" xr:uid="{00000000-0005-0000-0000-0000912E0000}"/>
    <cellStyle name="Normal 15 9 3" xfId="11921" xr:uid="{00000000-0005-0000-0000-0000922E0000}"/>
    <cellStyle name="Normal 15 9 3 2" xfId="11922" xr:uid="{00000000-0005-0000-0000-0000932E0000}"/>
    <cellStyle name="Normal 15 9 3 2 2" xfId="11923" xr:uid="{00000000-0005-0000-0000-0000942E0000}"/>
    <cellStyle name="Normal 15 9 3 3" xfId="11924" xr:uid="{00000000-0005-0000-0000-0000952E0000}"/>
    <cellStyle name="Normal 15 9 4" xfId="11925" xr:uid="{00000000-0005-0000-0000-0000962E0000}"/>
    <cellStyle name="Normal 15 9 4 2" xfId="11926" xr:uid="{00000000-0005-0000-0000-0000972E0000}"/>
    <cellStyle name="Normal 15 9 4 2 2" xfId="11927" xr:uid="{00000000-0005-0000-0000-0000982E0000}"/>
    <cellStyle name="Normal 15 9 4 3" xfId="11928" xr:uid="{00000000-0005-0000-0000-0000992E0000}"/>
    <cellStyle name="Normal 15 9 5" xfId="11929" xr:uid="{00000000-0005-0000-0000-00009A2E0000}"/>
    <cellStyle name="Normal 15 9 5 2" xfId="11930" xr:uid="{00000000-0005-0000-0000-00009B2E0000}"/>
    <cellStyle name="Normal 15 9 6" xfId="11931" xr:uid="{00000000-0005-0000-0000-00009C2E0000}"/>
    <cellStyle name="Normal 15 9 6 2" xfId="11932" xr:uid="{00000000-0005-0000-0000-00009D2E0000}"/>
    <cellStyle name="Normal 15 9 7" xfId="11933" xr:uid="{00000000-0005-0000-0000-00009E2E0000}"/>
    <cellStyle name="Normal 15_Confidential Information" xfId="11934" xr:uid="{00000000-0005-0000-0000-00009F2E0000}"/>
    <cellStyle name="Normal 16" xfId="11935" xr:uid="{00000000-0005-0000-0000-0000A02E0000}"/>
    <cellStyle name="Normal 17" xfId="11936" xr:uid="{00000000-0005-0000-0000-0000A12E0000}"/>
    <cellStyle name="Normal 18" xfId="11937" xr:uid="{00000000-0005-0000-0000-0000A22E0000}"/>
    <cellStyle name="Normal 18 2" xfId="11938" xr:uid="{00000000-0005-0000-0000-0000A32E0000}"/>
    <cellStyle name="Normal 18 2 10" xfId="11939" xr:uid="{00000000-0005-0000-0000-0000A42E0000}"/>
    <cellStyle name="Normal 18 2 10 2" xfId="11940" xr:uid="{00000000-0005-0000-0000-0000A52E0000}"/>
    <cellStyle name="Normal 18 2 10 2 2" xfId="11941" xr:uid="{00000000-0005-0000-0000-0000A62E0000}"/>
    <cellStyle name="Normal 18 2 10 3" xfId="11942" xr:uid="{00000000-0005-0000-0000-0000A72E0000}"/>
    <cellStyle name="Normal 18 2 11" xfId="11943" xr:uid="{00000000-0005-0000-0000-0000A82E0000}"/>
    <cellStyle name="Normal 18 2 11 2" xfId="11944" xr:uid="{00000000-0005-0000-0000-0000A92E0000}"/>
    <cellStyle name="Normal 18 2 11 2 2" xfId="11945" xr:uid="{00000000-0005-0000-0000-0000AA2E0000}"/>
    <cellStyle name="Normal 18 2 11 3" xfId="11946" xr:uid="{00000000-0005-0000-0000-0000AB2E0000}"/>
    <cellStyle name="Normal 18 2 12" xfId="11947" xr:uid="{00000000-0005-0000-0000-0000AC2E0000}"/>
    <cellStyle name="Normal 18 2 12 2" xfId="11948" xr:uid="{00000000-0005-0000-0000-0000AD2E0000}"/>
    <cellStyle name="Normal 18 2 12 2 2" xfId="11949" xr:uid="{00000000-0005-0000-0000-0000AE2E0000}"/>
    <cellStyle name="Normal 18 2 12 3" xfId="11950" xr:uid="{00000000-0005-0000-0000-0000AF2E0000}"/>
    <cellStyle name="Normal 18 2 13" xfId="11951" xr:uid="{00000000-0005-0000-0000-0000B02E0000}"/>
    <cellStyle name="Normal 18 2 13 2" xfId="11952" xr:uid="{00000000-0005-0000-0000-0000B12E0000}"/>
    <cellStyle name="Normal 18 2 14" xfId="11953" xr:uid="{00000000-0005-0000-0000-0000B22E0000}"/>
    <cellStyle name="Normal 18 2 14 2" xfId="11954" xr:uid="{00000000-0005-0000-0000-0000B32E0000}"/>
    <cellStyle name="Normal 18 2 15" xfId="11955" xr:uid="{00000000-0005-0000-0000-0000B42E0000}"/>
    <cellStyle name="Normal 18 2 2" xfId="11956" xr:uid="{00000000-0005-0000-0000-0000B52E0000}"/>
    <cellStyle name="Normal 18 2 2 10" xfId="11957" xr:uid="{00000000-0005-0000-0000-0000B62E0000}"/>
    <cellStyle name="Normal 18 2 2 10 2" xfId="11958" xr:uid="{00000000-0005-0000-0000-0000B72E0000}"/>
    <cellStyle name="Normal 18 2 2 10 2 2" xfId="11959" xr:uid="{00000000-0005-0000-0000-0000B82E0000}"/>
    <cellStyle name="Normal 18 2 2 10 3" xfId="11960" xr:uid="{00000000-0005-0000-0000-0000B92E0000}"/>
    <cellStyle name="Normal 18 2 2 11" xfId="11961" xr:uid="{00000000-0005-0000-0000-0000BA2E0000}"/>
    <cellStyle name="Normal 18 2 2 11 2" xfId="11962" xr:uid="{00000000-0005-0000-0000-0000BB2E0000}"/>
    <cellStyle name="Normal 18 2 2 12" xfId="11963" xr:uid="{00000000-0005-0000-0000-0000BC2E0000}"/>
    <cellStyle name="Normal 18 2 2 12 2" xfId="11964" xr:uid="{00000000-0005-0000-0000-0000BD2E0000}"/>
    <cellStyle name="Normal 18 2 2 13" xfId="11965" xr:uid="{00000000-0005-0000-0000-0000BE2E0000}"/>
    <cellStyle name="Normal 18 2 2 2" xfId="11966" xr:uid="{00000000-0005-0000-0000-0000BF2E0000}"/>
    <cellStyle name="Normal 18 2 2 2 10" xfId="11967" xr:uid="{00000000-0005-0000-0000-0000C02E0000}"/>
    <cellStyle name="Normal 18 2 2 2 10 2" xfId="11968" xr:uid="{00000000-0005-0000-0000-0000C12E0000}"/>
    <cellStyle name="Normal 18 2 2 2 11" xfId="11969" xr:uid="{00000000-0005-0000-0000-0000C22E0000}"/>
    <cellStyle name="Normal 18 2 2 2 2" xfId="11970" xr:uid="{00000000-0005-0000-0000-0000C32E0000}"/>
    <cellStyle name="Normal 18 2 2 2 2 2" xfId="11971" xr:uid="{00000000-0005-0000-0000-0000C42E0000}"/>
    <cellStyle name="Normal 18 2 2 2 2 2 2" xfId="11972" xr:uid="{00000000-0005-0000-0000-0000C52E0000}"/>
    <cellStyle name="Normal 18 2 2 2 2 2 2 2" xfId="11973" xr:uid="{00000000-0005-0000-0000-0000C62E0000}"/>
    <cellStyle name="Normal 18 2 2 2 2 2 2 2 2" xfId="11974" xr:uid="{00000000-0005-0000-0000-0000C72E0000}"/>
    <cellStyle name="Normal 18 2 2 2 2 2 2 3" xfId="11975" xr:uid="{00000000-0005-0000-0000-0000C82E0000}"/>
    <cellStyle name="Normal 18 2 2 2 2 2 3" xfId="11976" xr:uid="{00000000-0005-0000-0000-0000C92E0000}"/>
    <cellStyle name="Normal 18 2 2 2 2 2 3 2" xfId="11977" xr:uid="{00000000-0005-0000-0000-0000CA2E0000}"/>
    <cellStyle name="Normal 18 2 2 2 2 2 3 2 2" xfId="11978" xr:uid="{00000000-0005-0000-0000-0000CB2E0000}"/>
    <cellStyle name="Normal 18 2 2 2 2 2 3 3" xfId="11979" xr:uid="{00000000-0005-0000-0000-0000CC2E0000}"/>
    <cellStyle name="Normal 18 2 2 2 2 2 4" xfId="11980" xr:uid="{00000000-0005-0000-0000-0000CD2E0000}"/>
    <cellStyle name="Normal 18 2 2 2 2 2 4 2" xfId="11981" xr:uid="{00000000-0005-0000-0000-0000CE2E0000}"/>
    <cellStyle name="Normal 18 2 2 2 2 2 4 2 2" xfId="11982" xr:uid="{00000000-0005-0000-0000-0000CF2E0000}"/>
    <cellStyle name="Normal 18 2 2 2 2 2 4 3" xfId="11983" xr:uid="{00000000-0005-0000-0000-0000D02E0000}"/>
    <cellStyle name="Normal 18 2 2 2 2 2 5" xfId="11984" xr:uid="{00000000-0005-0000-0000-0000D12E0000}"/>
    <cellStyle name="Normal 18 2 2 2 2 2 5 2" xfId="11985" xr:uid="{00000000-0005-0000-0000-0000D22E0000}"/>
    <cellStyle name="Normal 18 2 2 2 2 2 6" xfId="11986" xr:uid="{00000000-0005-0000-0000-0000D32E0000}"/>
    <cellStyle name="Normal 18 2 2 2 2 2 6 2" xfId="11987" xr:uid="{00000000-0005-0000-0000-0000D42E0000}"/>
    <cellStyle name="Normal 18 2 2 2 2 2 7" xfId="11988" xr:uid="{00000000-0005-0000-0000-0000D52E0000}"/>
    <cellStyle name="Normal 18 2 2 2 2 3" xfId="11989" xr:uid="{00000000-0005-0000-0000-0000D62E0000}"/>
    <cellStyle name="Normal 18 2 2 2 2 3 2" xfId="11990" xr:uid="{00000000-0005-0000-0000-0000D72E0000}"/>
    <cellStyle name="Normal 18 2 2 2 2 3 2 2" xfId="11991" xr:uid="{00000000-0005-0000-0000-0000D82E0000}"/>
    <cellStyle name="Normal 18 2 2 2 2 3 2 2 2" xfId="11992" xr:uid="{00000000-0005-0000-0000-0000D92E0000}"/>
    <cellStyle name="Normal 18 2 2 2 2 3 2 3" xfId="11993" xr:uid="{00000000-0005-0000-0000-0000DA2E0000}"/>
    <cellStyle name="Normal 18 2 2 2 2 3 3" xfId="11994" xr:uid="{00000000-0005-0000-0000-0000DB2E0000}"/>
    <cellStyle name="Normal 18 2 2 2 2 3 3 2" xfId="11995" xr:uid="{00000000-0005-0000-0000-0000DC2E0000}"/>
    <cellStyle name="Normal 18 2 2 2 2 3 3 2 2" xfId="11996" xr:uid="{00000000-0005-0000-0000-0000DD2E0000}"/>
    <cellStyle name="Normal 18 2 2 2 2 3 3 3" xfId="11997" xr:uid="{00000000-0005-0000-0000-0000DE2E0000}"/>
    <cellStyle name="Normal 18 2 2 2 2 3 4" xfId="11998" xr:uid="{00000000-0005-0000-0000-0000DF2E0000}"/>
    <cellStyle name="Normal 18 2 2 2 2 3 4 2" xfId="11999" xr:uid="{00000000-0005-0000-0000-0000E02E0000}"/>
    <cellStyle name="Normal 18 2 2 2 2 3 4 2 2" xfId="12000" xr:uid="{00000000-0005-0000-0000-0000E12E0000}"/>
    <cellStyle name="Normal 18 2 2 2 2 3 4 3" xfId="12001" xr:uid="{00000000-0005-0000-0000-0000E22E0000}"/>
    <cellStyle name="Normal 18 2 2 2 2 3 5" xfId="12002" xr:uid="{00000000-0005-0000-0000-0000E32E0000}"/>
    <cellStyle name="Normal 18 2 2 2 2 3 5 2" xfId="12003" xr:uid="{00000000-0005-0000-0000-0000E42E0000}"/>
    <cellStyle name="Normal 18 2 2 2 2 3 6" xfId="12004" xr:uid="{00000000-0005-0000-0000-0000E52E0000}"/>
    <cellStyle name="Normal 18 2 2 2 2 3 6 2" xfId="12005" xr:uid="{00000000-0005-0000-0000-0000E62E0000}"/>
    <cellStyle name="Normal 18 2 2 2 2 3 7" xfId="12006" xr:uid="{00000000-0005-0000-0000-0000E72E0000}"/>
    <cellStyle name="Normal 18 2 2 2 2 4" xfId="12007" xr:uid="{00000000-0005-0000-0000-0000E82E0000}"/>
    <cellStyle name="Normal 18 2 2 2 2 4 2" xfId="12008" xr:uid="{00000000-0005-0000-0000-0000E92E0000}"/>
    <cellStyle name="Normal 18 2 2 2 2 4 2 2" xfId="12009" xr:uid="{00000000-0005-0000-0000-0000EA2E0000}"/>
    <cellStyle name="Normal 18 2 2 2 2 4 3" xfId="12010" xr:uid="{00000000-0005-0000-0000-0000EB2E0000}"/>
    <cellStyle name="Normal 18 2 2 2 2 5" xfId="12011" xr:uid="{00000000-0005-0000-0000-0000EC2E0000}"/>
    <cellStyle name="Normal 18 2 2 2 2 5 2" xfId="12012" xr:uid="{00000000-0005-0000-0000-0000ED2E0000}"/>
    <cellStyle name="Normal 18 2 2 2 2 5 2 2" xfId="12013" xr:uid="{00000000-0005-0000-0000-0000EE2E0000}"/>
    <cellStyle name="Normal 18 2 2 2 2 5 3" xfId="12014" xr:uid="{00000000-0005-0000-0000-0000EF2E0000}"/>
    <cellStyle name="Normal 18 2 2 2 2 6" xfId="12015" xr:uid="{00000000-0005-0000-0000-0000F02E0000}"/>
    <cellStyle name="Normal 18 2 2 2 2 6 2" xfId="12016" xr:uid="{00000000-0005-0000-0000-0000F12E0000}"/>
    <cellStyle name="Normal 18 2 2 2 2 6 2 2" xfId="12017" xr:uid="{00000000-0005-0000-0000-0000F22E0000}"/>
    <cellStyle name="Normal 18 2 2 2 2 6 3" xfId="12018" xr:uid="{00000000-0005-0000-0000-0000F32E0000}"/>
    <cellStyle name="Normal 18 2 2 2 2 7" xfId="12019" xr:uid="{00000000-0005-0000-0000-0000F42E0000}"/>
    <cellStyle name="Normal 18 2 2 2 2 7 2" xfId="12020" xr:uid="{00000000-0005-0000-0000-0000F52E0000}"/>
    <cellStyle name="Normal 18 2 2 2 2 8" xfId="12021" xr:uid="{00000000-0005-0000-0000-0000F62E0000}"/>
    <cellStyle name="Normal 18 2 2 2 2 8 2" xfId="12022" xr:uid="{00000000-0005-0000-0000-0000F72E0000}"/>
    <cellStyle name="Normal 18 2 2 2 2 9" xfId="12023" xr:uid="{00000000-0005-0000-0000-0000F82E0000}"/>
    <cellStyle name="Normal 18 2 2 2 3" xfId="12024" xr:uid="{00000000-0005-0000-0000-0000F92E0000}"/>
    <cellStyle name="Normal 18 2 2 2 3 2" xfId="12025" xr:uid="{00000000-0005-0000-0000-0000FA2E0000}"/>
    <cellStyle name="Normal 18 2 2 2 3 2 2" xfId="12026" xr:uid="{00000000-0005-0000-0000-0000FB2E0000}"/>
    <cellStyle name="Normal 18 2 2 2 3 2 2 2" xfId="12027" xr:uid="{00000000-0005-0000-0000-0000FC2E0000}"/>
    <cellStyle name="Normal 18 2 2 2 3 2 2 2 2" xfId="12028" xr:uid="{00000000-0005-0000-0000-0000FD2E0000}"/>
    <cellStyle name="Normal 18 2 2 2 3 2 2 3" xfId="12029" xr:uid="{00000000-0005-0000-0000-0000FE2E0000}"/>
    <cellStyle name="Normal 18 2 2 2 3 2 3" xfId="12030" xr:uid="{00000000-0005-0000-0000-0000FF2E0000}"/>
    <cellStyle name="Normal 18 2 2 2 3 2 3 2" xfId="12031" xr:uid="{00000000-0005-0000-0000-0000002F0000}"/>
    <cellStyle name="Normal 18 2 2 2 3 2 3 2 2" xfId="12032" xr:uid="{00000000-0005-0000-0000-0000012F0000}"/>
    <cellStyle name="Normal 18 2 2 2 3 2 3 3" xfId="12033" xr:uid="{00000000-0005-0000-0000-0000022F0000}"/>
    <cellStyle name="Normal 18 2 2 2 3 2 4" xfId="12034" xr:uid="{00000000-0005-0000-0000-0000032F0000}"/>
    <cellStyle name="Normal 18 2 2 2 3 2 4 2" xfId="12035" xr:uid="{00000000-0005-0000-0000-0000042F0000}"/>
    <cellStyle name="Normal 18 2 2 2 3 2 4 2 2" xfId="12036" xr:uid="{00000000-0005-0000-0000-0000052F0000}"/>
    <cellStyle name="Normal 18 2 2 2 3 2 4 3" xfId="12037" xr:uid="{00000000-0005-0000-0000-0000062F0000}"/>
    <cellStyle name="Normal 18 2 2 2 3 2 5" xfId="12038" xr:uid="{00000000-0005-0000-0000-0000072F0000}"/>
    <cellStyle name="Normal 18 2 2 2 3 2 5 2" xfId="12039" xr:uid="{00000000-0005-0000-0000-0000082F0000}"/>
    <cellStyle name="Normal 18 2 2 2 3 2 6" xfId="12040" xr:uid="{00000000-0005-0000-0000-0000092F0000}"/>
    <cellStyle name="Normal 18 2 2 2 3 2 6 2" xfId="12041" xr:uid="{00000000-0005-0000-0000-00000A2F0000}"/>
    <cellStyle name="Normal 18 2 2 2 3 2 7" xfId="12042" xr:uid="{00000000-0005-0000-0000-00000B2F0000}"/>
    <cellStyle name="Normal 18 2 2 2 3 3" xfId="12043" xr:uid="{00000000-0005-0000-0000-00000C2F0000}"/>
    <cellStyle name="Normal 18 2 2 2 3 3 2" xfId="12044" xr:uid="{00000000-0005-0000-0000-00000D2F0000}"/>
    <cellStyle name="Normal 18 2 2 2 3 3 2 2" xfId="12045" xr:uid="{00000000-0005-0000-0000-00000E2F0000}"/>
    <cellStyle name="Normal 18 2 2 2 3 3 3" xfId="12046" xr:uid="{00000000-0005-0000-0000-00000F2F0000}"/>
    <cellStyle name="Normal 18 2 2 2 3 4" xfId="12047" xr:uid="{00000000-0005-0000-0000-0000102F0000}"/>
    <cellStyle name="Normal 18 2 2 2 3 4 2" xfId="12048" xr:uid="{00000000-0005-0000-0000-0000112F0000}"/>
    <cellStyle name="Normal 18 2 2 2 3 4 2 2" xfId="12049" xr:uid="{00000000-0005-0000-0000-0000122F0000}"/>
    <cellStyle name="Normal 18 2 2 2 3 4 3" xfId="12050" xr:uid="{00000000-0005-0000-0000-0000132F0000}"/>
    <cellStyle name="Normal 18 2 2 2 3 5" xfId="12051" xr:uid="{00000000-0005-0000-0000-0000142F0000}"/>
    <cellStyle name="Normal 18 2 2 2 3 5 2" xfId="12052" xr:uid="{00000000-0005-0000-0000-0000152F0000}"/>
    <cellStyle name="Normal 18 2 2 2 3 5 2 2" xfId="12053" xr:uid="{00000000-0005-0000-0000-0000162F0000}"/>
    <cellStyle name="Normal 18 2 2 2 3 5 3" xfId="12054" xr:uid="{00000000-0005-0000-0000-0000172F0000}"/>
    <cellStyle name="Normal 18 2 2 2 3 6" xfId="12055" xr:uid="{00000000-0005-0000-0000-0000182F0000}"/>
    <cellStyle name="Normal 18 2 2 2 3 6 2" xfId="12056" xr:uid="{00000000-0005-0000-0000-0000192F0000}"/>
    <cellStyle name="Normal 18 2 2 2 3 7" xfId="12057" xr:uid="{00000000-0005-0000-0000-00001A2F0000}"/>
    <cellStyle name="Normal 18 2 2 2 3 7 2" xfId="12058" xr:uid="{00000000-0005-0000-0000-00001B2F0000}"/>
    <cellStyle name="Normal 18 2 2 2 3 8" xfId="12059" xr:uid="{00000000-0005-0000-0000-00001C2F0000}"/>
    <cellStyle name="Normal 18 2 2 2 4" xfId="12060" xr:uid="{00000000-0005-0000-0000-00001D2F0000}"/>
    <cellStyle name="Normal 18 2 2 2 4 2" xfId="12061" xr:uid="{00000000-0005-0000-0000-00001E2F0000}"/>
    <cellStyle name="Normal 18 2 2 2 4 2 2" xfId="12062" xr:uid="{00000000-0005-0000-0000-00001F2F0000}"/>
    <cellStyle name="Normal 18 2 2 2 4 2 2 2" xfId="12063" xr:uid="{00000000-0005-0000-0000-0000202F0000}"/>
    <cellStyle name="Normal 18 2 2 2 4 2 3" xfId="12064" xr:uid="{00000000-0005-0000-0000-0000212F0000}"/>
    <cellStyle name="Normal 18 2 2 2 4 3" xfId="12065" xr:uid="{00000000-0005-0000-0000-0000222F0000}"/>
    <cellStyle name="Normal 18 2 2 2 4 3 2" xfId="12066" xr:uid="{00000000-0005-0000-0000-0000232F0000}"/>
    <cellStyle name="Normal 18 2 2 2 4 3 2 2" xfId="12067" xr:uid="{00000000-0005-0000-0000-0000242F0000}"/>
    <cellStyle name="Normal 18 2 2 2 4 3 3" xfId="12068" xr:uid="{00000000-0005-0000-0000-0000252F0000}"/>
    <cellStyle name="Normal 18 2 2 2 4 4" xfId="12069" xr:uid="{00000000-0005-0000-0000-0000262F0000}"/>
    <cellStyle name="Normal 18 2 2 2 4 4 2" xfId="12070" xr:uid="{00000000-0005-0000-0000-0000272F0000}"/>
    <cellStyle name="Normal 18 2 2 2 4 4 2 2" xfId="12071" xr:uid="{00000000-0005-0000-0000-0000282F0000}"/>
    <cellStyle name="Normal 18 2 2 2 4 4 3" xfId="12072" xr:uid="{00000000-0005-0000-0000-0000292F0000}"/>
    <cellStyle name="Normal 18 2 2 2 4 5" xfId="12073" xr:uid="{00000000-0005-0000-0000-00002A2F0000}"/>
    <cellStyle name="Normal 18 2 2 2 4 5 2" xfId="12074" xr:uid="{00000000-0005-0000-0000-00002B2F0000}"/>
    <cellStyle name="Normal 18 2 2 2 4 6" xfId="12075" xr:uid="{00000000-0005-0000-0000-00002C2F0000}"/>
    <cellStyle name="Normal 18 2 2 2 4 6 2" xfId="12076" xr:uid="{00000000-0005-0000-0000-00002D2F0000}"/>
    <cellStyle name="Normal 18 2 2 2 4 7" xfId="12077" xr:uid="{00000000-0005-0000-0000-00002E2F0000}"/>
    <cellStyle name="Normal 18 2 2 2 5" xfId="12078" xr:uid="{00000000-0005-0000-0000-00002F2F0000}"/>
    <cellStyle name="Normal 18 2 2 2 5 2" xfId="12079" xr:uid="{00000000-0005-0000-0000-0000302F0000}"/>
    <cellStyle name="Normal 18 2 2 2 5 2 2" xfId="12080" xr:uid="{00000000-0005-0000-0000-0000312F0000}"/>
    <cellStyle name="Normal 18 2 2 2 5 2 2 2" xfId="12081" xr:uid="{00000000-0005-0000-0000-0000322F0000}"/>
    <cellStyle name="Normal 18 2 2 2 5 2 3" xfId="12082" xr:uid="{00000000-0005-0000-0000-0000332F0000}"/>
    <cellStyle name="Normal 18 2 2 2 5 3" xfId="12083" xr:uid="{00000000-0005-0000-0000-0000342F0000}"/>
    <cellStyle name="Normal 18 2 2 2 5 3 2" xfId="12084" xr:uid="{00000000-0005-0000-0000-0000352F0000}"/>
    <cellStyle name="Normal 18 2 2 2 5 3 2 2" xfId="12085" xr:uid="{00000000-0005-0000-0000-0000362F0000}"/>
    <cellStyle name="Normal 18 2 2 2 5 3 3" xfId="12086" xr:uid="{00000000-0005-0000-0000-0000372F0000}"/>
    <cellStyle name="Normal 18 2 2 2 5 4" xfId="12087" xr:uid="{00000000-0005-0000-0000-0000382F0000}"/>
    <cellStyle name="Normal 18 2 2 2 5 4 2" xfId="12088" xr:uid="{00000000-0005-0000-0000-0000392F0000}"/>
    <cellStyle name="Normal 18 2 2 2 5 4 2 2" xfId="12089" xr:uid="{00000000-0005-0000-0000-00003A2F0000}"/>
    <cellStyle name="Normal 18 2 2 2 5 4 3" xfId="12090" xr:uid="{00000000-0005-0000-0000-00003B2F0000}"/>
    <cellStyle name="Normal 18 2 2 2 5 5" xfId="12091" xr:uid="{00000000-0005-0000-0000-00003C2F0000}"/>
    <cellStyle name="Normal 18 2 2 2 5 5 2" xfId="12092" xr:uid="{00000000-0005-0000-0000-00003D2F0000}"/>
    <cellStyle name="Normal 18 2 2 2 5 6" xfId="12093" xr:uid="{00000000-0005-0000-0000-00003E2F0000}"/>
    <cellStyle name="Normal 18 2 2 2 5 6 2" xfId="12094" xr:uid="{00000000-0005-0000-0000-00003F2F0000}"/>
    <cellStyle name="Normal 18 2 2 2 5 7" xfId="12095" xr:uid="{00000000-0005-0000-0000-0000402F0000}"/>
    <cellStyle name="Normal 18 2 2 2 6" xfId="12096" xr:uid="{00000000-0005-0000-0000-0000412F0000}"/>
    <cellStyle name="Normal 18 2 2 2 6 2" xfId="12097" xr:uid="{00000000-0005-0000-0000-0000422F0000}"/>
    <cellStyle name="Normal 18 2 2 2 6 2 2" xfId="12098" xr:uid="{00000000-0005-0000-0000-0000432F0000}"/>
    <cellStyle name="Normal 18 2 2 2 6 3" xfId="12099" xr:uid="{00000000-0005-0000-0000-0000442F0000}"/>
    <cellStyle name="Normal 18 2 2 2 7" xfId="12100" xr:uid="{00000000-0005-0000-0000-0000452F0000}"/>
    <cellStyle name="Normal 18 2 2 2 7 2" xfId="12101" xr:uid="{00000000-0005-0000-0000-0000462F0000}"/>
    <cellStyle name="Normal 18 2 2 2 7 2 2" xfId="12102" xr:uid="{00000000-0005-0000-0000-0000472F0000}"/>
    <cellStyle name="Normal 18 2 2 2 7 3" xfId="12103" xr:uid="{00000000-0005-0000-0000-0000482F0000}"/>
    <cellStyle name="Normal 18 2 2 2 8" xfId="12104" xr:uid="{00000000-0005-0000-0000-0000492F0000}"/>
    <cellStyle name="Normal 18 2 2 2 8 2" xfId="12105" xr:uid="{00000000-0005-0000-0000-00004A2F0000}"/>
    <cellStyle name="Normal 18 2 2 2 8 2 2" xfId="12106" xr:uid="{00000000-0005-0000-0000-00004B2F0000}"/>
    <cellStyle name="Normal 18 2 2 2 8 3" xfId="12107" xr:uid="{00000000-0005-0000-0000-00004C2F0000}"/>
    <cellStyle name="Normal 18 2 2 2 9" xfId="12108" xr:uid="{00000000-0005-0000-0000-00004D2F0000}"/>
    <cellStyle name="Normal 18 2 2 2 9 2" xfId="12109" xr:uid="{00000000-0005-0000-0000-00004E2F0000}"/>
    <cellStyle name="Normal 18 2 2 3" xfId="12110" xr:uid="{00000000-0005-0000-0000-00004F2F0000}"/>
    <cellStyle name="Normal 18 2 2 3 10" xfId="12111" xr:uid="{00000000-0005-0000-0000-0000502F0000}"/>
    <cellStyle name="Normal 18 2 2 3 10 2" xfId="12112" xr:uid="{00000000-0005-0000-0000-0000512F0000}"/>
    <cellStyle name="Normal 18 2 2 3 11" xfId="12113" xr:uid="{00000000-0005-0000-0000-0000522F0000}"/>
    <cellStyle name="Normal 18 2 2 3 2" xfId="12114" xr:uid="{00000000-0005-0000-0000-0000532F0000}"/>
    <cellStyle name="Normal 18 2 2 3 2 2" xfId="12115" xr:uid="{00000000-0005-0000-0000-0000542F0000}"/>
    <cellStyle name="Normal 18 2 2 3 2 2 2" xfId="12116" xr:uid="{00000000-0005-0000-0000-0000552F0000}"/>
    <cellStyle name="Normal 18 2 2 3 2 2 2 2" xfId="12117" xr:uid="{00000000-0005-0000-0000-0000562F0000}"/>
    <cellStyle name="Normal 18 2 2 3 2 2 2 2 2" xfId="12118" xr:uid="{00000000-0005-0000-0000-0000572F0000}"/>
    <cellStyle name="Normal 18 2 2 3 2 2 2 3" xfId="12119" xr:uid="{00000000-0005-0000-0000-0000582F0000}"/>
    <cellStyle name="Normal 18 2 2 3 2 2 3" xfId="12120" xr:uid="{00000000-0005-0000-0000-0000592F0000}"/>
    <cellStyle name="Normal 18 2 2 3 2 2 3 2" xfId="12121" xr:uid="{00000000-0005-0000-0000-00005A2F0000}"/>
    <cellStyle name="Normal 18 2 2 3 2 2 3 2 2" xfId="12122" xr:uid="{00000000-0005-0000-0000-00005B2F0000}"/>
    <cellStyle name="Normal 18 2 2 3 2 2 3 3" xfId="12123" xr:uid="{00000000-0005-0000-0000-00005C2F0000}"/>
    <cellStyle name="Normal 18 2 2 3 2 2 4" xfId="12124" xr:uid="{00000000-0005-0000-0000-00005D2F0000}"/>
    <cellStyle name="Normal 18 2 2 3 2 2 4 2" xfId="12125" xr:uid="{00000000-0005-0000-0000-00005E2F0000}"/>
    <cellStyle name="Normal 18 2 2 3 2 2 4 2 2" xfId="12126" xr:uid="{00000000-0005-0000-0000-00005F2F0000}"/>
    <cellStyle name="Normal 18 2 2 3 2 2 4 3" xfId="12127" xr:uid="{00000000-0005-0000-0000-0000602F0000}"/>
    <cellStyle name="Normal 18 2 2 3 2 2 5" xfId="12128" xr:uid="{00000000-0005-0000-0000-0000612F0000}"/>
    <cellStyle name="Normal 18 2 2 3 2 2 5 2" xfId="12129" xr:uid="{00000000-0005-0000-0000-0000622F0000}"/>
    <cellStyle name="Normal 18 2 2 3 2 2 6" xfId="12130" xr:uid="{00000000-0005-0000-0000-0000632F0000}"/>
    <cellStyle name="Normal 18 2 2 3 2 2 6 2" xfId="12131" xr:uid="{00000000-0005-0000-0000-0000642F0000}"/>
    <cellStyle name="Normal 18 2 2 3 2 2 7" xfId="12132" xr:uid="{00000000-0005-0000-0000-0000652F0000}"/>
    <cellStyle name="Normal 18 2 2 3 2 3" xfId="12133" xr:uid="{00000000-0005-0000-0000-0000662F0000}"/>
    <cellStyle name="Normal 18 2 2 3 2 3 2" xfId="12134" xr:uid="{00000000-0005-0000-0000-0000672F0000}"/>
    <cellStyle name="Normal 18 2 2 3 2 3 2 2" xfId="12135" xr:uid="{00000000-0005-0000-0000-0000682F0000}"/>
    <cellStyle name="Normal 18 2 2 3 2 3 2 2 2" xfId="12136" xr:uid="{00000000-0005-0000-0000-0000692F0000}"/>
    <cellStyle name="Normal 18 2 2 3 2 3 2 3" xfId="12137" xr:uid="{00000000-0005-0000-0000-00006A2F0000}"/>
    <cellStyle name="Normal 18 2 2 3 2 3 3" xfId="12138" xr:uid="{00000000-0005-0000-0000-00006B2F0000}"/>
    <cellStyle name="Normal 18 2 2 3 2 3 3 2" xfId="12139" xr:uid="{00000000-0005-0000-0000-00006C2F0000}"/>
    <cellStyle name="Normal 18 2 2 3 2 3 3 2 2" xfId="12140" xr:uid="{00000000-0005-0000-0000-00006D2F0000}"/>
    <cellStyle name="Normal 18 2 2 3 2 3 3 3" xfId="12141" xr:uid="{00000000-0005-0000-0000-00006E2F0000}"/>
    <cellStyle name="Normal 18 2 2 3 2 3 4" xfId="12142" xr:uid="{00000000-0005-0000-0000-00006F2F0000}"/>
    <cellStyle name="Normal 18 2 2 3 2 3 4 2" xfId="12143" xr:uid="{00000000-0005-0000-0000-0000702F0000}"/>
    <cellStyle name="Normal 18 2 2 3 2 3 4 2 2" xfId="12144" xr:uid="{00000000-0005-0000-0000-0000712F0000}"/>
    <cellStyle name="Normal 18 2 2 3 2 3 4 3" xfId="12145" xr:uid="{00000000-0005-0000-0000-0000722F0000}"/>
    <cellStyle name="Normal 18 2 2 3 2 3 5" xfId="12146" xr:uid="{00000000-0005-0000-0000-0000732F0000}"/>
    <cellStyle name="Normal 18 2 2 3 2 3 5 2" xfId="12147" xr:uid="{00000000-0005-0000-0000-0000742F0000}"/>
    <cellStyle name="Normal 18 2 2 3 2 3 6" xfId="12148" xr:uid="{00000000-0005-0000-0000-0000752F0000}"/>
    <cellStyle name="Normal 18 2 2 3 2 3 6 2" xfId="12149" xr:uid="{00000000-0005-0000-0000-0000762F0000}"/>
    <cellStyle name="Normal 18 2 2 3 2 3 7" xfId="12150" xr:uid="{00000000-0005-0000-0000-0000772F0000}"/>
    <cellStyle name="Normal 18 2 2 3 2 4" xfId="12151" xr:uid="{00000000-0005-0000-0000-0000782F0000}"/>
    <cellStyle name="Normal 18 2 2 3 2 4 2" xfId="12152" xr:uid="{00000000-0005-0000-0000-0000792F0000}"/>
    <cellStyle name="Normal 18 2 2 3 2 4 2 2" xfId="12153" xr:uid="{00000000-0005-0000-0000-00007A2F0000}"/>
    <cellStyle name="Normal 18 2 2 3 2 4 3" xfId="12154" xr:uid="{00000000-0005-0000-0000-00007B2F0000}"/>
    <cellStyle name="Normal 18 2 2 3 2 5" xfId="12155" xr:uid="{00000000-0005-0000-0000-00007C2F0000}"/>
    <cellStyle name="Normal 18 2 2 3 2 5 2" xfId="12156" xr:uid="{00000000-0005-0000-0000-00007D2F0000}"/>
    <cellStyle name="Normal 18 2 2 3 2 5 2 2" xfId="12157" xr:uid="{00000000-0005-0000-0000-00007E2F0000}"/>
    <cellStyle name="Normal 18 2 2 3 2 5 3" xfId="12158" xr:uid="{00000000-0005-0000-0000-00007F2F0000}"/>
    <cellStyle name="Normal 18 2 2 3 2 6" xfId="12159" xr:uid="{00000000-0005-0000-0000-0000802F0000}"/>
    <cellStyle name="Normal 18 2 2 3 2 6 2" xfId="12160" xr:uid="{00000000-0005-0000-0000-0000812F0000}"/>
    <cellStyle name="Normal 18 2 2 3 2 6 2 2" xfId="12161" xr:uid="{00000000-0005-0000-0000-0000822F0000}"/>
    <cellStyle name="Normal 18 2 2 3 2 6 3" xfId="12162" xr:uid="{00000000-0005-0000-0000-0000832F0000}"/>
    <cellStyle name="Normal 18 2 2 3 2 7" xfId="12163" xr:uid="{00000000-0005-0000-0000-0000842F0000}"/>
    <cellStyle name="Normal 18 2 2 3 2 7 2" xfId="12164" xr:uid="{00000000-0005-0000-0000-0000852F0000}"/>
    <cellStyle name="Normal 18 2 2 3 2 8" xfId="12165" xr:uid="{00000000-0005-0000-0000-0000862F0000}"/>
    <cellStyle name="Normal 18 2 2 3 2 8 2" xfId="12166" xr:uid="{00000000-0005-0000-0000-0000872F0000}"/>
    <cellStyle name="Normal 18 2 2 3 2 9" xfId="12167" xr:uid="{00000000-0005-0000-0000-0000882F0000}"/>
    <cellStyle name="Normal 18 2 2 3 3" xfId="12168" xr:uid="{00000000-0005-0000-0000-0000892F0000}"/>
    <cellStyle name="Normal 18 2 2 3 3 2" xfId="12169" xr:uid="{00000000-0005-0000-0000-00008A2F0000}"/>
    <cellStyle name="Normal 18 2 2 3 3 2 2" xfId="12170" xr:uid="{00000000-0005-0000-0000-00008B2F0000}"/>
    <cellStyle name="Normal 18 2 2 3 3 2 2 2" xfId="12171" xr:uid="{00000000-0005-0000-0000-00008C2F0000}"/>
    <cellStyle name="Normal 18 2 2 3 3 2 2 2 2" xfId="12172" xr:uid="{00000000-0005-0000-0000-00008D2F0000}"/>
    <cellStyle name="Normal 18 2 2 3 3 2 2 3" xfId="12173" xr:uid="{00000000-0005-0000-0000-00008E2F0000}"/>
    <cellStyle name="Normal 18 2 2 3 3 2 3" xfId="12174" xr:uid="{00000000-0005-0000-0000-00008F2F0000}"/>
    <cellStyle name="Normal 18 2 2 3 3 2 3 2" xfId="12175" xr:uid="{00000000-0005-0000-0000-0000902F0000}"/>
    <cellStyle name="Normal 18 2 2 3 3 2 3 2 2" xfId="12176" xr:uid="{00000000-0005-0000-0000-0000912F0000}"/>
    <cellStyle name="Normal 18 2 2 3 3 2 3 3" xfId="12177" xr:uid="{00000000-0005-0000-0000-0000922F0000}"/>
    <cellStyle name="Normal 18 2 2 3 3 2 4" xfId="12178" xr:uid="{00000000-0005-0000-0000-0000932F0000}"/>
    <cellStyle name="Normal 18 2 2 3 3 2 4 2" xfId="12179" xr:uid="{00000000-0005-0000-0000-0000942F0000}"/>
    <cellStyle name="Normal 18 2 2 3 3 2 4 2 2" xfId="12180" xr:uid="{00000000-0005-0000-0000-0000952F0000}"/>
    <cellStyle name="Normal 18 2 2 3 3 2 4 3" xfId="12181" xr:uid="{00000000-0005-0000-0000-0000962F0000}"/>
    <cellStyle name="Normal 18 2 2 3 3 2 5" xfId="12182" xr:uid="{00000000-0005-0000-0000-0000972F0000}"/>
    <cellStyle name="Normal 18 2 2 3 3 2 5 2" xfId="12183" xr:uid="{00000000-0005-0000-0000-0000982F0000}"/>
    <cellStyle name="Normal 18 2 2 3 3 2 6" xfId="12184" xr:uid="{00000000-0005-0000-0000-0000992F0000}"/>
    <cellStyle name="Normal 18 2 2 3 3 2 6 2" xfId="12185" xr:uid="{00000000-0005-0000-0000-00009A2F0000}"/>
    <cellStyle name="Normal 18 2 2 3 3 2 7" xfId="12186" xr:uid="{00000000-0005-0000-0000-00009B2F0000}"/>
    <cellStyle name="Normal 18 2 2 3 3 3" xfId="12187" xr:uid="{00000000-0005-0000-0000-00009C2F0000}"/>
    <cellStyle name="Normal 18 2 2 3 3 3 2" xfId="12188" xr:uid="{00000000-0005-0000-0000-00009D2F0000}"/>
    <cellStyle name="Normal 18 2 2 3 3 3 2 2" xfId="12189" xr:uid="{00000000-0005-0000-0000-00009E2F0000}"/>
    <cellStyle name="Normal 18 2 2 3 3 3 3" xfId="12190" xr:uid="{00000000-0005-0000-0000-00009F2F0000}"/>
    <cellStyle name="Normal 18 2 2 3 3 4" xfId="12191" xr:uid="{00000000-0005-0000-0000-0000A02F0000}"/>
    <cellStyle name="Normal 18 2 2 3 3 4 2" xfId="12192" xr:uid="{00000000-0005-0000-0000-0000A12F0000}"/>
    <cellStyle name="Normal 18 2 2 3 3 4 2 2" xfId="12193" xr:uid="{00000000-0005-0000-0000-0000A22F0000}"/>
    <cellStyle name="Normal 18 2 2 3 3 4 3" xfId="12194" xr:uid="{00000000-0005-0000-0000-0000A32F0000}"/>
    <cellStyle name="Normal 18 2 2 3 3 5" xfId="12195" xr:uid="{00000000-0005-0000-0000-0000A42F0000}"/>
    <cellStyle name="Normal 18 2 2 3 3 5 2" xfId="12196" xr:uid="{00000000-0005-0000-0000-0000A52F0000}"/>
    <cellStyle name="Normal 18 2 2 3 3 5 2 2" xfId="12197" xr:uid="{00000000-0005-0000-0000-0000A62F0000}"/>
    <cellStyle name="Normal 18 2 2 3 3 5 3" xfId="12198" xr:uid="{00000000-0005-0000-0000-0000A72F0000}"/>
    <cellStyle name="Normal 18 2 2 3 3 6" xfId="12199" xr:uid="{00000000-0005-0000-0000-0000A82F0000}"/>
    <cellStyle name="Normal 18 2 2 3 3 6 2" xfId="12200" xr:uid="{00000000-0005-0000-0000-0000A92F0000}"/>
    <cellStyle name="Normal 18 2 2 3 3 7" xfId="12201" xr:uid="{00000000-0005-0000-0000-0000AA2F0000}"/>
    <cellStyle name="Normal 18 2 2 3 3 7 2" xfId="12202" xr:uid="{00000000-0005-0000-0000-0000AB2F0000}"/>
    <cellStyle name="Normal 18 2 2 3 3 8" xfId="12203" xr:uid="{00000000-0005-0000-0000-0000AC2F0000}"/>
    <cellStyle name="Normal 18 2 2 3 4" xfId="12204" xr:uid="{00000000-0005-0000-0000-0000AD2F0000}"/>
    <cellStyle name="Normal 18 2 2 3 4 2" xfId="12205" xr:uid="{00000000-0005-0000-0000-0000AE2F0000}"/>
    <cellStyle name="Normal 18 2 2 3 4 2 2" xfId="12206" xr:uid="{00000000-0005-0000-0000-0000AF2F0000}"/>
    <cellStyle name="Normal 18 2 2 3 4 2 2 2" xfId="12207" xr:uid="{00000000-0005-0000-0000-0000B02F0000}"/>
    <cellStyle name="Normal 18 2 2 3 4 2 3" xfId="12208" xr:uid="{00000000-0005-0000-0000-0000B12F0000}"/>
    <cellStyle name="Normal 18 2 2 3 4 3" xfId="12209" xr:uid="{00000000-0005-0000-0000-0000B22F0000}"/>
    <cellStyle name="Normal 18 2 2 3 4 3 2" xfId="12210" xr:uid="{00000000-0005-0000-0000-0000B32F0000}"/>
    <cellStyle name="Normal 18 2 2 3 4 3 2 2" xfId="12211" xr:uid="{00000000-0005-0000-0000-0000B42F0000}"/>
    <cellStyle name="Normal 18 2 2 3 4 3 3" xfId="12212" xr:uid="{00000000-0005-0000-0000-0000B52F0000}"/>
    <cellStyle name="Normal 18 2 2 3 4 4" xfId="12213" xr:uid="{00000000-0005-0000-0000-0000B62F0000}"/>
    <cellStyle name="Normal 18 2 2 3 4 4 2" xfId="12214" xr:uid="{00000000-0005-0000-0000-0000B72F0000}"/>
    <cellStyle name="Normal 18 2 2 3 4 4 2 2" xfId="12215" xr:uid="{00000000-0005-0000-0000-0000B82F0000}"/>
    <cellStyle name="Normal 18 2 2 3 4 4 3" xfId="12216" xr:uid="{00000000-0005-0000-0000-0000B92F0000}"/>
    <cellStyle name="Normal 18 2 2 3 4 5" xfId="12217" xr:uid="{00000000-0005-0000-0000-0000BA2F0000}"/>
    <cellStyle name="Normal 18 2 2 3 4 5 2" xfId="12218" xr:uid="{00000000-0005-0000-0000-0000BB2F0000}"/>
    <cellStyle name="Normal 18 2 2 3 4 6" xfId="12219" xr:uid="{00000000-0005-0000-0000-0000BC2F0000}"/>
    <cellStyle name="Normal 18 2 2 3 4 6 2" xfId="12220" xr:uid="{00000000-0005-0000-0000-0000BD2F0000}"/>
    <cellStyle name="Normal 18 2 2 3 4 7" xfId="12221" xr:uid="{00000000-0005-0000-0000-0000BE2F0000}"/>
    <cellStyle name="Normal 18 2 2 3 5" xfId="12222" xr:uid="{00000000-0005-0000-0000-0000BF2F0000}"/>
    <cellStyle name="Normal 18 2 2 3 5 2" xfId="12223" xr:uid="{00000000-0005-0000-0000-0000C02F0000}"/>
    <cellStyle name="Normal 18 2 2 3 5 2 2" xfId="12224" xr:uid="{00000000-0005-0000-0000-0000C12F0000}"/>
    <cellStyle name="Normal 18 2 2 3 5 2 2 2" xfId="12225" xr:uid="{00000000-0005-0000-0000-0000C22F0000}"/>
    <cellStyle name="Normal 18 2 2 3 5 2 3" xfId="12226" xr:uid="{00000000-0005-0000-0000-0000C32F0000}"/>
    <cellStyle name="Normal 18 2 2 3 5 3" xfId="12227" xr:uid="{00000000-0005-0000-0000-0000C42F0000}"/>
    <cellStyle name="Normal 18 2 2 3 5 3 2" xfId="12228" xr:uid="{00000000-0005-0000-0000-0000C52F0000}"/>
    <cellStyle name="Normal 18 2 2 3 5 3 2 2" xfId="12229" xr:uid="{00000000-0005-0000-0000-0000C62F0000}"/>
    <cellStyle name="Normal 18 2 2 3 5 3 3" xfId="12230" xr:uid="{00000000-0005-0000-0000-0000C72F0000}"/>
    <cellStyle name="Normal 18 2 2 3 5 4" xfId="12231" xr:uid="{00000000-0005-0000-0000-0000C82F0000}"/>
    <cellStyle name="Normal 18 2 2 3 5 4 2" xfId="12232" xr:uid="{00000000-0005-0000-0000-0000C92F0000}"/>
    <cellStyle name="Normal 18 2 2 3 5 4 2 2" xfId="12233" xr:uid="{00000000-0005-0000-0000-0000CA2F0000}"/>
    <cellStyle name="Normal 18 2 2 3 5 4 3" xfId="12234" xr:uid="{00000000-0005-0000-0000-0000CB2F0000}"/>
    <cellStyle name="Normal 18 2 2 3 5 5" xfId="12235" xr:uid="{00000000-0005-0000-0000-0000CC2F0000}"/>
    <cellStyle name="Normal 18 2 2 3 5 5 2" xfId="12236" xr:uid="{00000000-0005-0000-0000-0000CD2F0000}"/>
    <cellStyle name="Normal 18 2 2 3 5 6" xfId="12237" xr:uid="{00000000-0005-0000-0000-0000CE2F0000}"/>
    <cellStyle name="Normal 18 2 2 3 5 6 2" xfId="12238" xr:uid="{00000000-0005-0000-0000-0000CF2F0000}"/>
    <cellStyle name="Normal 18 2 2 3 5 7" xfId="12239" xr:uid="{00000000-0005-0000-0000-0000D02F0000}"/>
    <cellStyle name="Normal 18 2 2 3 6" xfId="12240" xr:uid="{00000000-0005-0000-0000-0000D12F0000}"/>
    <cellStyle name="Normal 18 2 2 3 6 2" xfId="12241" xr:uid="{00000000-0005-0000-0000-0000D22F0000}"/>
    <cellStyle name="Normal 18 2 2 3 6 2 2" xfId="12242" xr:uid="{00000000-0005-0000-0000-0000D32F0000}"/>
    <cellStyle name="Normal 18 2 2 3 6 3" xfId="12243" xr:uid="{00000000-0005-0000-0000-0000D42F0000}"/>
    <cellStyle name="Normal 18 2 2 3 7" xfId="12244" xr:uid="{00000000-0005-0000-0000-0000D52F0000}"/>
    <cellStyle name="Normal 18 2 2 3 7 2" xfId="12245" xr:uid="{00000000-0005-0000-0000-0000D62F0000}"/>
    <cellStyle name="Normal 18 2 2 3 7 2 2" xfId="12246" xr:uid="{00000000-0005-0000-0000-0000D72F0000}"/>
    <cellStyle name="Normal 18 2 2 3 7 3" xfId="12247" xr:uid="{00000000-0005-0000-0000-0000D82F0000}"/>
    <cellStyle name="Normal 18 2 2 3 8" xfId="12248" xr:uid="{00000000-0005-0000-0000-0000D92F0000}"/>
    <cellStyle name="Normal 18 2 2 3 8 2" xfId="12249" xr:uid="{00000000-0005-0000-0000-0000DA2F0000}"/>
    <cellStyle name="Normal 18 2 2 3 8 2 2" xfId="12250" xr:uid="{00000000-0005-0000-0000-0000DB2F0000}"/>
    <cellStyle name="Normal 18 2 2 3 8 3" xfId="12251" xr:uid="{00000000-0005-0000-0000-0000DC2F0000}"/>
    <cellStyle name="Normal 18 2 2 3 9" xfId="12252" xr:uid="{00000000-0005-0000-0000-0000DD2F0000}"/>
    <cellStyle name="Normal 18 2 2 3 9 2" xfId="12253" xr:uid="{00000000-0005-0000-0000-0000DE2F0000}"/>
    <cellStyle name="Normal 18 2 2 4" xfId="12254" xr:uid="{00000000-0005-0000-0000-0000DF2F0000}"/>
    <cellStyle name="Normal 18 2 2 4 2" xfId="12255" xr:uid="{00000000-0005-0000-0000-0000E02F0000}"/>
    <cellStyle name="Normal 18 2 2 4 2 2" xfId="12256" xr:uid="{00000000-0005-0000-0000-0000E12F0000}"/>
    <cellStyle name="Normal 18 2 2 4 2 2 2" xfId="12257" xr:uid="{00000000-0005-0000-0000-0000E22F0000}"/>
    <cellStyle name="Normal 18 2 2 4 2 2 2 2" xfId="12258" xr:uid="{00000000-0005-0000-0000-0000E32F0000}"/>
    <cellStyle name="Normal 18 2 2 4 2 2 3" xfId="12259" xr:uid="{00000000-0005-0000-0000-0000E42F0000}"/>
    <cellStyle name="Normal 18 2 2 4 2 3" xfId="12260" xr:uid="{00000000-0005-0000-0000-0000E52F0000}"/>
    <cellStyle name="Normal 18 2 2 4 2 3 2" xfId="12261" xr:uid="{00000000-0005-0000-0000-0000E62F0000}"/>
    <cellStyle name="Normal 18 2 2 4 2 3 2 2" xfId="12262" xr:uid="{00000000-0005-0000-0000-0000E72F0000}"/>
    <cellStyle name="Normal 18 2 2 4 2 3 3" xfId="12263" xr:uid="{00000000-0005-0000-0000-0000E82F0000}"/>
    <cellStyle name="Normal 18 2 2 4 2 4" xfId="12264" xr:uid="{00000000-0005-0000-0000-0000E92F0000}"/>
    <cellStyle name="Normal 18 2 2 4 2 4 2" xfId="12265" xr:uid="{00000000-0005-0000-0000-0000EA2F0000}"/>
    <cellStyle name="Normal 18 2 2 4 2 4 2 2" xfId="12266" xr:uid="{00000000-0005-0000-0000-0000EB2F0000}"/>
    <cellStyle name="Normal 18 2 2 4 2 4 3" xfId="12267" xr:uid="{00000000-0005-0000-0000-0000EC2F0000}"/>
    <cellStyle name="Normal 18 2 2 4 2 5" xfId="12268" xr:uid="{00000000-0005-0000-0000-0000ED2F0000}"/>
    <cellStyle name="Normal 18 2 2 4 2 5 2" xfId="12269" xr:uid="{00000000-0005-0000-0000-0000EE2F0000}"/>
    <cellStyle name="Normal 18 2 2 4 2 6" xfId="12270" xr:uid="{00000000-0005-0000-0000-0000EF2F0000}"/>
    <cellStyle name="Normal 18 2 2 4 2 6 2" xfId="12271" xr:uid="{00000000-0005-0000-0000-0000F02F0000}"/>
    <cellStyle name="Normal 18 2 2 4 2 7" xfId="12272" xr:uid="{00000000-0005-0000-0000-0000F12F0000}"/>
    <cellStyle name="Normal 18 2 2 4 3" xfId="12273" xr:uid="{00000000-0005-0000-0000-0000F22F0000}"/>
    <cellStyle name="Normal 18 2 2 4 3 2" xfId="12274" xr:uid="{00000000-0005-0000-0000-0000F32F0000}"/>
    <cellStyle name="Normal 18 2 2 4 3 2 2" xfId="12275" xr:uid="{00000000-0005-0000-0000-0000F42F0000}"/>
    <cellStyle name="Normal 18 2 2 4 3 2 2 2" xfId="12276" xr:uid="{00000000-0005-0000-0000-0000F52F0000}"/>
    <cellStyle name="Normal 18 2 2 4 3 2 3" xfId="12277" xr:uid="{00000000-0005-0000-0000-0000F62F0000}"/>
    <cellStyle name="Normal 18 2 2 4 3 3" xfId="12278" xr:uid="{00000000-0005-0000-0000-0000F72F0000}"/>
    <cellStyle name="Normal 18 2 2 4 3 3 2" xfId="12279" xr:uid="{00000000-0005-0000-0000-0000F82F0000}"/>
    <cellStyle name="Normal 18 2 2 4 3 3 2 2" xfId="12280" xr:uid="{00000000-0005-0000-0000-0000F92F0000}"/>
    <cellStyle name="Normal 18 2 2 4 3 3 3" xfId="12281" xr:uid="{00000000-0005-0000-0000-0000FA2F0000}"/>
    <cellStyle name="Normal 18 2 2 4 3 4" xfId="12282" xr:uid="{00000000-0005-0000-0000-0000FB2F0000}"/>
    <cellStyle name="Normal 18 2 2 4 3 4 2" xfId="12283" xr:uid="{00000000-0005-0000-0000-0000FC2F0000}"/>
    <cellStyle name="Normal 18 2 2 4 3 4 2 2" xfId="12284" xr:uid="{00000000-0005-0000-0000-0000FD2F0000}"/>
    <cellStyle name="Normal 18 2 2 4 3 4 3" xfId="12285" xr:uid="{00000000-0005-0000-0000-0000FE2F0000}"/>
    <cellStyle name="Normal 18 2 2 4 3 5" xfId="12286" xr:uid="{00000000-0005-0000-0000-0000FF2F0000}"/>
    <cellStyle name="Normal 18 2 2 4 3 5 2" xfId="12287" xr:uid="{00000000-0005-0000-0000-000000300000}"/>
    <cellStyle name="Normal 18 2 2 4 3 6" xfId="12288" xr:uid="{00000000-0005-0000-0000-000001300000}"/>
    <cellStyle name="Normal 18 2 2 4 3 6 2" xfId="12289" xr:uid="{00000000-0005-0000-0000-000002300000}"/>
    <cellStyle name="Normal 18 2 2 4 3 7" xfId="12290" xr:uid="{00000000-0005-0000-0000-000003300000}"/>
    <cellStyle name="Normal 18 2 2 4 4" xfId="12291" xr:uid="{00000000-0005-0000-0000-000004300000}"/>
    <cellStyle name="Normal 18 2 2 4 4 2" xfId="12292" xr:uid="{00000000-0005-0000-0000-000005300000}"/>
    <cellStyle name="Normal 18 2 2 4 4 2 2" xfId="12293" xr:uid="{00000000-0005-0000-0000-000006300000}"/>
    <cellStyle name="Normal 18 2 2 4 4 3" xfId="12294" xr:uid="{00000000-0005-0000-0000-000007300000}"/>
    <cellStyle name="Normal 18 2 2 4 5" xfId="12295" xr:uid="{00000000-0005-0000-0000-000008300000}"/>
    <cellStyle name="Normal 18 2 2 4 5 2" xfId="12296" xr:uid="{00000000-0005-0000-0000-000009300000}"/>
    <cellStyle name="Normal 18 2 2 4 5 2 2" xfId="12297" xr:uid="{00000000-0005-0000-0000-00000A300000}"/>
    <cellStyle name="Normal 18 2 2 4 5 3" xfId="12298" xr:uid="{00000000-0005-0000-0000-00000B300000}"/>
    <cellStyle name="Normal 18 2 2 4 6" xfId="12299" xr:uid="{00000000-0005-0000-0000-00000C300000}"/>
    <cellStyle name="Normal 18 2 2 4 6 2" xfId="12300" xr:uid="{00000000-0005-0000-0000-00000D300000}"/>
    <cellStyle name="Normal 18 2 2 4 6 2 2" xfId="12301" xr:uid="{00000000-0005-0000-0000-00000E300000}"/>
    <cellStyle name="Normal 18 2 2 4 6 3" xfId="12302" xr:uid="{00000000-0005-0000-0000-00000F300000}"/>
    <cellStyle name="Normal 18 2 2 4 7" xfId="12303" xr:uid="{00000000-0005-0000-0000-000010300000}"/>
    <cellStyle name="Normal 18 2 2 4 7 2" xfId="12304" xr:uid="{00000000-0005-0000-0000-000011300000}"/>
    <cellStyle name="Normal 18 2 2 4 8" xfId="12305" xr:uid="{00000000-0005-0000-0000-000012300000}"/>
    <cellStyle name="Normal 18 2 2 4 8 2" xfId="12306" xr:uid="{00000000-0005-0000-0000-000013300000}"/>
    <cellStyle name="Normal 18 2 2 4 9" xfId="12307" xr:uid="{00000000-0005-0000-0000-000014300000}"/>
    <cellStyle name="Normal 18 2 2 5" xfId="12308" xr:uid="{00000000-0005-0000-0000-000015300000}"/>
    <cellStyle name="Normal 18 2 2 5 2" xfId="12309" xr:uid="{00000000-0005-0000-0000-000016300000}"/>
    <cellStyle name="Normal 18 2 2 5 2 2" xfId="12310" xr:uid="{00000000-0005-0000-0000-000017300000}"/>
    <cellStyle name="Normal 18 2 2 5 2 2 2" xfId="12311" xr:uid="{00000000-0005-0000-0000-000018300000}"/>
    <cellStyle name="Normal 18 2 2 5 2 2 2 2" xfId="12312" xr:uid="{00000000-0005-0000-0000-000019300000}"/>
    <cellStyle name="Normal 18 2 2 5 2 2 3" xfId="12313" xr:uid="{00000000-0005-0000-0000-00001A300000}"/>
    <cellStyle name="Normal 18 2 2 5 2 3" xfId="12314" xr:uid="{00000000-0005-0000-0000-00001B300000}"/>
    <cellStyle name="Normal 18 2 2 5 2 3 2" xfId="12315" xr:uid="{00000000-0005-0000-0000-00001C300000}"/>
    <cellStyle name="Normal 18 2 2 5 2 3 2 2" xfId="12316" xr:uid="{00000000-0005-0000-0000-00001D300000}"/>
    <cellStyle name="Normal 18 2 2 5 2 3 3" xfId="12317" xr:uid="{00000000-0005-0000-0000-00001E300000}"/>
    <cellStyle name="Normal 18 2 2 5 2 4" xfId="12318" xr:uid="{00000000-0005-0000-0000-00001F300000}"/>
    <cellStyle name="Normal 18 2 2 5 2 4 2" xfId="12319" xr:uid="{00000000-0005-0000-0000-000020300000}"/>
    <cellStyle name="Normal 18 2 2 5 2 4 2 2" xfId="12320" xr:uid="{00000000-0005-0000-0000-000021300000}"/>
    <cellStyle name="Normal 18 2 2 5 2 4 3" xfId="12321" xr:uid="{00000000-0005-0000-0000-000022300000}"/>
    <cellStyle name="Normal 18 2 2 5 2 5" xfId="12322" xr:uid="{00000000-0005-0000-0000-000023300000}"/>
    <cellStyle name="Normal 18 2 2 5 2 5 2" xfId="12323" xr:uid="{00000000-0005-0000-0000-000024300000}"/>
    <cellStyle name="Normal 18 2 2 5 2 6" xfId="12324" xr:uid="{00000000-0005-0000-0000-000025300000}"/>
    <cellStyle name="Normal 18 2 2 5 2 6 2" xfId="12325" xr:uid="{00000000-0005-0000-0000-000026300000}"/>
    <cellStyle name="Normal 18 2 2 5 2 7" xfId="12326" xr:uid="{00000000-0005-0000-0000-000027300000}"/>
    <cellStyle name="Normal 18 2 2 5 3" xfId="12327" xr:uid="{00000000-0005-0000-0000-000028300000}"/>
    <cellStyle name="Normal 18 2 2 5 3 2" xfId="12328" xr:uid="{00000000-0005-0000-0000-000029300000}"/>
    <cellStyle name="Normal 18 2 2 5 3 2 2" xfId="12329" xr:uid="{00000000-0005-0000-0000-00002A300000}"/>
    <cellStyle name="Normal 18 2 2 5 3 3" xfId="12330" xr:uid="{00000000-0005-0000-0000-00002B300000}"/>
    <cellStyle name="Normal 18 2 2 5 4" xfId="12331" xr:uid="{00000000-0005-0000-0000-00002C300000}"/>
    <cellStyle name="Normal 18 2 2 5 4 2" xfId="12332" xr:uid="{00000000-0005-0000-0000-00002D300000}"/>
    <cellStyle name="Normal 18 2 2 5 4 2 2" xfId="12333" xr:uid="{00000000-0005-0000-0000-00002E300000}"/>
    <cellStyle name="Normal 18 2 2 5 4 3" xfId="12334" xr:uid="{00000000-0005-0000-0000-00002F300000}"/>
    <cellStyle name="Normal 18 2 2 5 5" xfId="12335" xr:uid="{00000000-0005-0000-0000-000030300000}"/>
    <cellStyle name="Normal 18 2 2 5 5 2" xfId="12336" xr:uid="{00000000-0005-0000-0000-000031300000}"/>
    <cellStyle name="Normal 18 2 2 5 5 2 2" xfId="12337" xr:uid="{00000000-0005-0000-0000-000032300000}"/>
    <cellStyle name="Normal 18 2 2 5 5 3" xfId="12338" xr:uid="{00000000-0005-0000-0000-000033300000}"/>
    <cellStyle name="Normal 18 2 2 5 6" xfId="12339" xr:uid="{00000000-0005-0000-0000-000034300000}"/>
    <cellStyle name="Normal 18 2 2 5 6 2" xfId="12340" xr:uid="{00000000-0005-0000-0000-000035300000}"/>
    <cellStyle name="Normal 18 2 2 5 7" xfId="12341" xr:uid="{00000000-0005-0000-0000-000036300000}"/>
    <cellStyle name="Normal 18 2 2 5 7 2" xfId="12342" xr:uid="{00000000-0005-0000-0000-000037300000}"/>
    <cellStyle name="Normal 18 2 2 5 8" xfId="12343" xr:uid="{00000000-0005-0000-0000-000038300000}"/>
    <cellStyle name="Normal 18 2 2 6" xfId="12344" xr:uid="{00000000-0005-0000-0000-000039300000}"/>
    <cellStyle name="Normal 18 2 2 6 2" xfId="12345" xr:uid="{00000000-0005-0000-0000-00003A300000}"/>
    <cellStyle name="Normal 18 2 2 6 2 2" xfId="12346" xr:uid="{00000000-0005-0000-0000-00003B300000}"/>
    <cellStyle name="Normal 18 2 2 6 2 2 2" xfId="12347" xr:uid="{00000000-0005-0000-0000-00003C300000}"/>
    <cellStyle name="Normal 18 2 2 6 2 3" xfId="12348" xr:uid="{00000000-0005-0000-0000-00003D300000}"/>
    <cellStyle name="Normal 18 2 2 6 3" xfId="12349" xr:uid="{00000000-0005-0000-0000-00003E300000}"/>
    <cellStyle name="Normal 18 2 2 6 3 2" xfId="12350" xr:uid="{00000000-0005-0000-0000-00003F300000}"/>
    <cellStyle name="Normal 18 2 2 6 3 2 2" xfId="12351" xr:uid="{00000000-0005-0000-0000-000040300000}"/>
    <cellStyle name="Normal 18 2 2 6 3 3" xfId="12352" xr:uid="{00000000-0005-0000-0000-000041300000}"/>
    <cellStyle name="Normal 18 2 2 6 4" xfId="12353" xr:uid="{00000000-0005-0000-0000-000042300000}"/>
    <cellStyle name="Normal 18 2 2 6 4 2" xfId="12354" xr:uid="{00000000-0005-0000-0000-000043300000}"/>
    <cellStyle name="Normal 18 2 2 6 4 2 2" xfId="12355" xr:uid="{00000000-0005-0000-0000-000044300000}"/>
    <cellStyle name="Normal 18 2 2 6 4 3" xfId="12356" xr:uid="{00000000-0005-0000-0000-000045300000}"/>
    <cellStyle name="Normal 18 2 2 6 5" xfId="12357" xr:uid="{00000000-0005-0000-0000-000046300000}"/>
    <cellStyle name="Normal 18 2 2 6 5 2" xfId="12358" xr:uid="{00000000-0005-0000-0000-000047300000}"/>
    <cellStyle name="Normal 18 2 2 6 6" xfId="12359" xr:uid="{00000000-0005-0000-0000-000048300000}"/>
    <cellStyle name="Normal 18 2 2 6 6 2" xfId="12360" xr:uid="{00000000-0005-0000-0000-000049300000}"/>
    <cellStyle name="Normal 18 2 2 6 7" xfId="12361" xr:uid="{00000000-0005-0000-0000-00004A300000}"/>
    <cellStyle name="Normal 18 2 2 7" xfId="12362" xr:uid="{00000000-0005-0000-0000-00004B300000}"/>
    <cellStyle name="Normal 18 2 2 7 2" xfId="12363" xr:uid="{00000000-0005-0000-0000-00004C300000}"/>
    <cellStyle name="Normal 18 2 2 7 2 2" xfId="12364" xr:uid="{00000000-0005-0000-0000-00004D300000}"/>
    <cellStyle name="Normal 18 2 2 7 2 2 2" xfId="12365" xr:uid="{00000000-0005-0000-0000-00004E300000}"/>
    <cellStyle name="Normal 18 2 2 7 2 3" xfId="12366" xr:uid="{00000000-0005-0000-0000-00004F300000}"/>
    <cellStyle name="Normal 18 2 2 7 3" xfId="12367" xr:uid="{00000000-0005-0000-0000-000050300000}"/>
    <cellStyle name="Normal 18 2 2 7 3 2" xfId="12368" xr:uid="{00000000-0005-0000-0000-000051300000}"/>
    <cellStyle name="Normal 18 2 2 7 3 2 2" xfId="12369" xr:uid="{00000000-0005-0000-0000-000052300000}"/>
    <cellStyle name="Normal 18 2 2 7 3 3" xfId="12370" xr:uid="{00000000-0005-0000-0000-000053300000}"/>
    <cellStyle name="Normal 18 2 2 7 4" xfId="12371" xr:uid="{00000000-0005-0000-0000-000054300000}"/>
    <cellStyle name="Normal 18 2 2 7 4 2" xfId="12372" xr:uid="{00000000-0005-0000-0000-000055300000}"/>
    <cellStyle name="Normal 18 2 2 7 4 2 2" xfId="12373" xr:uid="{00000000-0005-0000-0000-000056300000}"/>
    <cellStyle name="Normal 18 2 2 7 4 3" xfId="12374" xr:uid="{00000000-0005-0000-0000-000057300000}"/>
    <cellStyle name="Normal 18 2 2 7 5" xfId="12375" xr:uid="{00000000-0005-0000-0000-000058300000}"/>
    <cellStyle name="Normal 18 2 2 7 5 2" xfId="12376" xr:uid="{00000000-0005-0000-0000-000059300000}"/>
    <cellStyle name="Normal 18 2 2 7 6" xfId="12377" xr:uid="{00000000-0005-0000-0000-00005A300000}"/>
    <cellStyle name="Normal 18 2 2 7 6 2" xfId="12378" xr:uid="{00000000-0005-0000-0000-00005B300000}"/>
    <cellStyle name="Normal 18 2 2 7 7" xfId="12379" xr:uid="{00000000-0005-0000-0000-00005C300000}"/>
    <cellStyle name="Normal 18 2 2 8" xfId="12380" xr:uid="{00000000-0005-0000-0000-00005D300000}"/>
    <cellStyle name="Normal 18 2 2 8 2" xfId="12381" xr:uid="{00000000-0005-0000-0000-00005E300000}"/>
    <cellStyle name="Normal 18 2 2 8 2 2" xfId="12382" xr:uid="{00000000-0005-0000-0000-00005F300000}"/>
    <cellStyle name="Normal 18 2 2 8 3" xfId="12383" xr:uid="{00000000-0005-0000-0000-000060300000}"/>
    <cellStyle name="Normal 18 2 2 9" xfId="12384" xr:uid="{00000000-0005-0000-0000-000061300000}"/>
    <cellStyle name="Normal 18 2 2 9 2" xfId="12385" xr:uid="{00000000-0005-0000-0000-000062300000}"/>
    <cellStyle name="Normal 18 2 2 9 2 2" xfId="12386" xr:uid="{00000000-0005-0000-0000-000063300000}"/>
    <cellStyle name="Normal 18 2 2 9 3" xfId="12387" xr:uid="{00000000-0005-0000-0000-000064300000}"/>
    <cellStyle name="Normal 18 2 2_Confidential Information" xfId="12388" xr:uid="{00000000-0005-0000-0000-000065300000}"/>
    <cellStyle name="Normal 18 2 3" xfId="12389" xr:uid="{00000000-0005-0000-0000-000066300000}"/>
    <cellStyle name="Normal 18 2 3 10" xfId="12390" xr:uid="{00000000-0005-0000-0000-000067300000}"/>
    <cellStyle name="Normal 18 2 3 10 2" xfId="12391" xr:uid="{00000000-0005-0000-0000-000068300000}"/>
    <cellStyle name="Normal 18 2 3 10 2 2" xfId="12392" xr:uid="{00000000-0005-0000-0000-000069300000}"/>
    <cellStyle name="Normal 18 2 3 10 3" xfId="12393" xr:uid="{00000000-0005-0000-0000-00006A300000}"/>
    <cellStyle name="Normal 18 2 3 11" xfId="12394" xr:uid="{00000000-0005-0000-0000-00006B300000}"/>
    <cellStyle name="Normal 18 2 3 11 2" xfId="12395" xr:uid="{00000000-0005-0000-0000-00006C300000}"/>
    <cellStyle name="Normal 18 2 3 12" xfId="12396" xr:uid="{00000000-0005-0000-0000-00006D300000}"/>
    <cellStyle name="Normal 18 2 3 12 2" xfId="12397" xr:uid="{00000000-0005-0000-0000-00006E300000}"/>
    <cellStyle name="Normal 18 2 3 13" xfId="12398" xr:uid="{00000000-0005-0000-0000-00006F300000}"/>
    <cellStyle name="Normal 18 2 3 2" xfId="12399" xr:uid="{00000000-0005-0000-0000-000070300000}"/>
    <cellStyle name="Normal 18 2 3 2 10" xfId="12400" xr:uid="{00000000-0005-0000-0000-000071300000}"/>
    <cellStyle name="Normal 18 2 3 2 10 2" xfId="12401" xr:uid="{00000000-0005-0000-0000-000072300000}"/>
    <cellStyle name="Normal 18 2 3 2 11" xfId="12402" xr:uid="{00000000-0005-0000-0000-000073300000}"/>
    <cellStyle name="Normal 18 2 3 2 2" xfId="12403" xr:uid="{00000000-0005-0000-0000-000074300000}"/>
    <cellStyle name="Normal 18 2 3 2 2 2" xfId="12404" xr:uid="{00000000-0005-0000-0000-000075300000}"/>
    <cellStyle name="Normal 18 2 3 2 2 2 2" xfId="12405" xr:uid="{00000000-0005-0000-0000-000076300000}"/>
    <cellStyle name="Normal 18 2 3 2 2 2 2 2" xfId="12406" xr:uid="{00000000-0005-0000-0000-000077300000}"/>
    <cellStyle name="Normal 18 2 3 2 2 2 2 2 2" xfId="12407" xr:uid="{00000000-0005-0000-0000-000078300000}"/>
    <cellStyle name="Normal 18 2 3 2 2 2 2 3" xfId="12408" xr:uid="{00000000-0005-0000-0000-000079300000}"/>
    <cellStyle name="Normal 18 2 3 2 2 2 3" xfId="12409" xr:uid="{00000000-0005-0000-0000-00007A300000}"/>
    <cellStyle name="Normal 18 2 3 2 2 2 3 2" xfId="12410" xr:uid="{00000000-0005-0000-0000-00007B300000}"/>
    <cellStyle name="Normal 18 2 3 2 2 2 3 2 2" xfId="12411" xr:uid="{00000000-0005-0000-0000-00007C300000}"/>
    <cellStyle name="Normal 18 2 3 2 2 2 3 3" xfId="12412" xr:uid="{00000000-0005-0000-0000-00007D300000}"/>
    <cellStyle name="Normal 18 2 3 2 2 2 4" xfId="12413" xr:uid="{00000000-0005-0000-0000-00007E300000}"/>
    <cellStyle name="Normal 18 2 3 2 2 2 4 2" xfId="12414" xr:uid="{00000000-0005-0000-0000-00007F300000}"/>
    <cellStyle name="Normal 18 2 3 2 2 2 4 2 2" xfId="12415" xr:uid="{00000000-0005-0000-0000-000080300000}"/>
    <cellStyle name="Normal 18 2 3 2 2 2 4 3" xfId="12416" xr:uid="{00000000-0005-0000-0000-000081300000}"/>
    <cellStyle name="Normal 18 2 3 2 2 2 5" xfId="12417" xr:uid="{00000000-0005-0000-0000-000082300000}"/>
    <cellStyle name="Normal 18 2 3 2 2 2 5 2" xfId="12418" xr:uid="{00000000-0005-0000-0000-000083300000}"/>
    <cellStyle name="Normal 18 2 3 2 2 2 6" xfId="12419" xr:uid="{00000000-0005-0000-0000-000084300000}"/>
    <cellStyle name="Normal 18 2 3 2 2 2 6 2" xfId="12420" xr:uid="{00000000-0005-0000-0000-000085300000}"/>
    <cellStyle name="Normal 18 2 3 2 2 2 7" xfId="12421" xr:uid="{00000000-0005-0000-0000-000086300000}"/>
    <cellStyle name="Normal 18 2 3 2 2 3" xfId="12422" xr:uid="{00000000-0005-0000-0000-000087300000}"/>
    <cellStyle name="Normal 18 2 3 2 2 3 2" xfId="12423" xr:uid="{00000000-0005-0000-0000-000088300000}"/>
    <cellStyle name="Normal 18 2 3 2 2 3 2 2" xfId="12424" xr:uid="{00000000-0005-0000-0000-000089300000}"/>
    <cellStyle name="Normal 18 2 3 2 2 3 2 2 2" xfId="12425" xr:uid="{00000000-0005-0000-0000-00008A300000}"/>
    <cellStyle name="Normal 18 2 3 2 2 3 2 3" xfId="12426" xr:uid="{00000000-0005-0000-0000-00008B300000}"/>
    <cellStyle name="Normal 18 2 3 2 2 3 3" xfId="12427" xr:uid="{00000000-0005-0000-0000-00008C300000}"/>
    <cellStyle name="Normal 18 2 3 2 2 3 3 2" xfId="12428" xr:uid="{00000000-0005-0000-0000-00008D300000}"/>
    <cellStyle name="Normal 18 2 3 2 2 3 3 2 2" xfId="12429" xr:uid="{00000000-0005-0000-0000-00008E300000}"/>
    <cellStyle name="Normal 18 2 3 2 2 3 3 3" xfId="12430" xr:uid="{00000000-0005-0000-0000-00008F300000}"/>
    <cellStyle name="Normal 18 2 3 2 2 3 4" xfId="12431" xr:uid="{00000000-0005-0000-0000-000090300000}"/>
    <cellStyle name="Normal 18 2 3 2 2 3 4 2" xfId="12432" xr:uid="{00000000-0005-0000-0000-000091300000}"/>
    <cellStyle name="Normal 18 2 3 2 2 3 4 2 2" xfId="12433" xr:uid="{00000000-0005-0000-0000-000092300000}"/>
    <cellStyle name="Normal 18 2 3 2 2 3 4 3" xfId="12434" xr:uid="{00000000-0005-0000-0000-000093300000}"/>
    <cellStyle name="Normal 18 2 3 2 2 3 5" xfId="12435" xr:uid="{00000000-0005-0000-0000-000094300000}"/>
    <cellStyle name="Normal 18 2 3 2 2 3 5 2" xfId="12436" xr:uid="{00000000-0005-0000-0000-000095300000}"/>
    <cellStyle name="Normal 18 2 3 2 2 3 6" xfId="12437" xr:uid="{00000000-0005-0000-0000-000096300000}"/>
    <cellStyle name="Normal 18 2 3 2 2 3 6 2" xfId="12438" xr:uid="{00000000-0005-0000-0000-000097300000}"/>
    <cellStyle name="Normal 18 2 3 2 2 3 7" xfId="12439" xr:uid="{00000000-0005-0000-0000-000098300000}"/>
    <cellStyle name="Normal 18 2 3 2 2 4" xfId="12440" xr:uid="{00000000-0005-0000-0000-000099300000}"/>
    <cellStyle name="Normal 18 2 3 2 2 4 2" xfId="12441" xr:uid="{00000000-0005-0000-0000-00009A300000}"/>
    <cellStyle name="Normal 18 2 3 2 2 4 2 2" xfId="12442" xr:uid="{00000000-0005-0000-0000-00009B300000}"/>
    <cellStyle name="Normal 18 2 3 2 2 4 3" xfId="12443" xr:uid="{00000000-0005-0000-0000-00009C300000}"/>
    <cellStyle name="Normal 18 2 3 2 2 5" xfId="12444" xr:uid="{00000000-0005-0000-0000-00009D300000}"/>
    <cellStyle name="Normal 18 2 3 2 2 5 2" xfId="12445" xr:uid="{00000000-0005-0000-0000-00009E300000}"/>
    <cellStyle name="Normal 18 2 3 2 2 5 2 2" xfId="12446" xr:uid="{00000000-0005-0000-0000-00009F300000}"/>
    <cellStyle name="Normal 18 2 3 2 2 5 3" xfId="12447" xr:uid="{00000000-0005-0000-0000-0000A0300000}"/>
    <cellStyle name="Normal 18 2 3 2 2 6" xfId="12448" xr:uid="{00000000-0005-0000-0000-0000A1300000}"/>
    <cellStyle name="Normal 18 2 3 2 2 6 2" xfId="12449" xr:uid="{00000000-0005-0000-0000-0000A2300000}"/>
    <cellStyle name="Normal 18 2 3 2 2 6 2 2" xfId="12450" xr:uid="{00000000-0005-0000-0000-0000A3300000}"/>
    <cellStyle name="Normal 18 2 3 2 2 6 3" xfId="12451" xr:uid="{00000000-0005-0000-0000-0000A4300000}"/>
    <cellStyle name="Normal 18 2 3 2 2 7" xfId="12452" xr:uid="{00000000-0005-0000-0000-0000A5300000}"/>
    <cellStyle name="Normal 18 2 3 2 2 7 2" xfId="12453" xr:uid="{00000000-0005-0000-0000-0000A6300000}"/>
    <cellStyle name="Normal 18 2 3 2 2 8" xfId="12454" xr:uid="{00000000-0005-0000-0000-0000A7300000}"/>
    <cellStyle name="Normal 18 2 3 2 2 8 2" xfId="12455" xr:uid="{00000000-0005-0000-0000-0000A8300000}"/>
    <cellStyle name="Normal 18 2 3 2 2 9" xfId="12456" xr:uid="{00000000-0005-0000-0000-0000A9300000}"/>
    <cellStyle name="Normal 18 2 3 2 3" xfId="12457" xr:uid="{00000000-0005-0000-0000-0000AA300000}"/>
    <cellStyle name="Normal 18 2 3 2 3 2" xfId="12458" xr:uid="{00000000-0005-0000-0000-0000AB300000}"/>
    <cellStyle name="Normal 18 2 3 2 3 2 2" xfId="12459" xr:uid="{00000000-0005-0000-0000-0000AC300000}"/>
    <cellStyle name="Normal 18 2 3 2 3 2 2 2" xfId="12460" xr:uid="{00000000-0005-0000-0000-0000AD300000}"/>
    <cellStyle name="Normal 18 2 3 2 3 2 2 2 2" xfId="12461" xr:uid="{00000000-0005-0000-0000-0000AE300000}"/>
    <cellStyle name="Normal 18 2 3 2 3 2 2 3" xfId="12462" xr:uid="{00000000-0005-0000-0000-0000AF300000}"/>
    <cellStyle name="Normal 18 2 3 2 3 2 3" xfId="12463" xr:uid="{00000000-0005-0000-0000-0000B0300000}"/>
    <cellStyle name="Normal 18 2 3 2 3 2 3 2" xfId="12464" xr:uid="{00000000-0005-0000-0000-0000B1300000}"/>
    <cellStyle name="Normal 18 2 3 2 3 2 3 2 2" xfId="12465" xr:uid="{00000000-0005-0000-0000-0000B2300000}"/>
    <cellStyle name="Normal 18 2 3 2 3 2 3 3" xfId="12466" xr:uid="{00000000-0005-0000-0000-0000B3300000}"/>
    <cellStyle name="Normal 18 2 3 2 3 2 4" xfId="12467" xr:uid="{00000000-0005-0000-0000-0000B4300000}"/>
    <cellStyle name="Normal 18 2 3 2 3 2 4 2" xfId="12468" xr:uid="{00000000-0005-0000-0000-0000B5300000}"/>
    <cellStyle name="Normal 18 2 3 2 3 2 4 2 2" xfId="12469" xr:uid="{00000000-0005-0000-0000-0000B6300000}"/>
    <cellStyle name="Normal 18 2 3 2 3 2 4 3" xfId="12470" xr:uid="{00000000-0005-0000-0000-0000B7300000}"/>
    <cellStyle name="Normal 18 2 3 2 3 2 5" xfId="12471" xr:uid="{00000000-0005-0000-0000-0000B8300000}"/>
    <cellStyle name="Normal 18 2 3 2 3 2 5 2" xfId="12472" xr:uid="{00000000-0005-0000-0000-0000B9300000}"/>
    <cellStyle name="Normal 18 2 3 2 3 2 6" xfId="12473" xr:uid="{00000000-0005-0000-0000-0000BA300000}"/>
    <cellStyle name="Normal 18 2 3 2 3 2 6 2" xfId="12474" xr:uid="{00000000-0005-0000-0000-0000BB300000}"/>
    <cellStyle name="Normal 18 2 3 2 3 2 7" xfId="12475" xr:uid="{00000000-0005-0000-0000-0000BC300000}"/>
    <cellStyle name="Normal 18 2 3 2 3 3" xfId="12476" xr:uid="{00000000-0005-0000-0000-0000BD300000}"/>
    <cellStyle name="Normal 18 2 3 2 3 3 2" xfId="12477" xr:uid="{00000000-0005-0000-0000-0000BE300000}"/>
    <cellStyle name="Normal 18 2 3 2 3 3 2 2" xfId="12478" xr:uid="{00000000-0005-0000-0000-0000BF300000}"/>
    <cellStyle name="Normal 18 2 3 2 3 3 3" xfId="12479" xr:uid="{00000000-0005-0000-0000-0000C0300000}"/>
    <cellStyle name="Normal 18 2 3 2 3 4" xfId="12480" xr:uid="{00000000-0005-0000-0000-0000C1300000}"/>
    <cellStyle name="Normal 18 2 3 2 3 4 2" xfId="12481" xr:uid="{00000000-0005-0000-0000-0000C2300000}"/>
    <cellStyle name="Normal 18 2 3 2 3 4 2 2" xfId="12482" xr:uid="{00000000-0005-0000-0000-0000C3300000}"/>
    <cellStyle name="Normal 18 2 3 2 3 4 3" xfId="12483" xr:uid="{00000000-0005-0000-0000-0000C4300000}"/>
    <cellStyle name="Normal 18 2 3 2 3 5" xfId="12484" xr:uid="{00000000-0005-0000-0000-0000C5300000}"/>
    <cellStyle name="Normal 18 2 3 2 3 5 2" xfId="12485" xr:uid="{00000000-0005-0000-0000-0000C6300000}"/>
    <cellStyle name="Normal 18 2 3 2 3 5 2 2" xfId="12486" xr:uid="{00000000-0005-0000-0000-0000C7300000}"/>
    <cellStyle name="Normal 18 2 3 2 3 5 3" xfId="12487" xr:uid="{00000000-0005-0000-0000-0000C8300000}"/>
    <cellStyle name="Normal 18 2 3 2 3 6" xfId="12488" xr:uid="{00000000-0005-0000-0000-0000C9300000}"/>
    <cellStyle name="Normal 18 2 3 2 3 6 2" xfId="12489" xr:uid="{00000000-0005-0000-0000-0000CA300000}"/>
    <cellStyle name="Normal 18 2 3 2 3 7" xfId="12490" xr:uid="{00000000-0005-0000-0000-0000CB300000}"/>
    <cellStyle name="Normal 18 2 3 2 3 7 2" xfId="12491" xr:uid="{00000000-0005-0000-0000-0000CC300000}"/>
    <cellStyle name="Normal 18 2 3 2 3 8" xfId="12492" xr:uid="{00000000-0005-0000-0000-0000CD300000}"/>
    <cellStyle name="Normal 18 2 3 2 4" xfId="12493" xr:uid="{00000000-0005-0000-0000-0000CE300000}"/>
    <cellStyle name="Normal 18 2 3 2 4 2" xfId="12494" xr:uid="{00000000-0005-0000-0000-0000CF300000}"/>
    <cellStyle name="Normal 18 2 3 2 4 2 2" xfId="12495" xr:uid="{00000000-0005-0000-0000-0000D0300000}"/>
    <cellStyle name="Normal 18 2 3 2 4 2 2 2" xfId="12496" xr:uid="{00000000-0005-0000-0000-0000D1300000}"/>
    <cellStyle name="Normal 18 2 3 2 4 2 3" xfId="12497" xr:uid="{00000000-0005-0000-0000-0000D2300000}"/>
    <cellStyle name="Normal 18 2 3 2 4 3" xfId="12498" xr:uid="{00000000-0005-0000-0000-0000D3300000}"/>
    <cellStyle name="Normal 18 2 3 2 4 3 2" xfId="12499" xr:uid="{00000000-0005-0000-0000-0000D4300000}"/>
    <cellStyle name="Normal 18 2 3 2 4 3 2 2" xfId="12500" xr:uid="{00000000-0005-0000-0000-0000D5300000}"/>
    <cellStyle name="Normal 18 2 3 2 4 3 3" xfId="12501" xr:uid="{00000000-0005-0000-0000-0000D6300000}"/>
    <cellStyle name="Normal 18 2 3 2 4 4" xfId="12502" xr:uid="{00000000-0005-0000-0000-0000D7300000}"/>
    <cellStyle name="Normal 18 2 3 2 4 4 2" xfId="12503" xr:uid="{00000000-0005-0000-0000-0000D8300000}"/>
    <cellStyle name="Normal 18 2 3 2 4 4 2 2" xfId="12504" xr:uid="{00000000-0005-0000-0000-0000D9300000}"/>
    <cellStyle name="Normal 18 2 3 2 4 4 3" xfId="12505" xr:uid="{00000000-0005-0000-0000-0000DA300000}"/>
    <cellStyle name="Normal 18 2 3 2 4 5" xfId="12506" xr:uid="{00000000-0005-0000-0000-0000DB300000}"/>
    <cellStyle name="Normal 18 2 3 2 4 5 2" xfId="12507" xr:uid="{00000000-0005-0000-0000-0000DC300000}"/>
    <cellStyle name="Normal 18 2 3 2 4 6" xfId="12508" xr:uid="{00000000-0005-0000-0000-0000DD300000}"/>
    <cellStyle name="Normal 18 2 3 2 4 6 2" xfId="12509" xr:uid="{00000000-0005-0000-0000-0000DE300000}"/>
    <cellStyle name="Normal 18 2 3 2 4 7" xfId="12510" xr:uid="{00000000-0005-0000-0000-0000DF300000}"/>
    <cellStyle name="Normal 18 2 3 2 5" xfId="12511" xr:uid="{00000000-0005-0000-0000-0000E0300000}"/>
    <cellStyle name="Normal 18 2 3 2 5 2" xfId="12512" xr:uid="{00000000-0005-0000-0000-0000E1300000}"/>
    <cellStyle name="Normal 18 2 3 2 5 2 2" xfId="12513" xr:uid="{00000000-0005-0000-0000-0000E2300000}"/>
    <cellStyle name="Normal 18 2 3 2 5 2 2 2" xfId="12514" xr:uid="{00000000-0005-0000-0000-0000E3300000}"/>
    <cellStyle name="Normal 18 2 3 2 5 2 3" xfId="12515" xr:uid="{00000000-0005-0000-0000-0000E4300000}"/>
    <cellStyle name="Normal 18 2 3 2 5 3" xfId="12516" xr:uid="{00000000-0005-0000-0000-0000E5300000}"/>
    <cellStyle name="Normal 18 2 3 2 5 3 2" xfId="12517" xr:uid="{00000000-0005-0000-0000-0000E6300000}"/>
    <cellStyle name="Normal 18 2 3 2 5 3 2 2" xfId="12518" xr:uid="{00000000-0005-0000-0000-0000E7300000}"/>
    <cellStyle name="Normal 18 2 3 2 5 3 3" xfId="12519" xr:uid="{00000000-0005-0000-0000-0000E8300000}"/>
    <cellStyle name="Normal 18 2 3 2 5 4" xfId="12520" xr:uid="{00000000-0005-0000-0000-0000E9300000}"/>
    <cellStyle name="Normal 18 2 3 2 5 4 2" xfId="12521" xr:uid="{00000000-0005-0000-0000-0000EA300000}"/>
    <cellStyle name="Normal 18 2 3 2 5 4 2 2" xfId="12522" xr:uid="{00000000-0005-0000-0000-0000EB300000}"/>
    <cellStyle name="Normal 18 2 3 2 5 4 3" xfId="12523" xr:uid="{00000000-0005-0000-0000-0000EC300000}"/>
    <cellStyle name="Normal 18 2 3 2 5 5" xfId="12524" xr:uid="{00000000-0005-0000-0000-0000ED300000}"/>
    <cellStyle name="Normal 18 2 3 2 5 5 2" xfId="12525" xr:uid="{00000000-0005-0000-0000-0000EE300000}"/>
    <cellStyle name="Normal 18 2 3 2 5 6" xfId="12526" xr:uid="{00000000-0005-0000-0000-0000EF300000}"/>
    <cellStyle name="Normal 18 2 3 2 5 6 2" xfId="12527" xr:uid="{00000000-0005-0000-0000-0000F0300000}"/>
    <cellStyle name="Normal 18 2 3 2 5 7" xfId="12528" xr:uid="{00000000-0005-0000-0000-0000F1300000}"/>
    <cellStyle name="Normal 18 2 3 2 6" xfId="12529" xr:uid="{00000000-0005-0000-0000-0000F2300000}"/>
    <cellStyle name="Normal 18 2 3 2 6 2" xfId="12530" xr:uid="{00000000-0005-0000-0000-0000F3300000}"/>
    <cellStyle name="Normal 18 2 3 2 6 2 2" xfId="12531" xr:uid="{00000000-0005-0000-0000-0000F4300000}"/>
    <cellStyle name="Normal 18 2 3 2 6 3" xfId="12532" xr:uid="{00000000-0005-0000-0000-0000F5300000}"/>
    <cellStyle name="Normal 18 2 3 2 7" xfId="12533" xr:uid="{00000000-0005-0000-0000-0000F6300000}"/>
    <cellStyle name="Normal 18 2 3 2 7 2" xfId="12534" xr:uid="{00000000-0005-0000-0000-0000F7300000}"/>
    <cellStyle name="Normal 18 2 3 2 7 2 2" xfId="12535" xr:uid="{00000000-0005-0000-0000-0000F8300000}"/>
    <cellStyle name="Normal 18 2 3 2 7 3" xfId="12536" xr:uid="{00000000-0005-0000-0000-0000F9300000}"/>
    <cellStyle name="Normal 18 2 3 2 8" xfId="12537" xr:uid="{00000000-0005-0000-0000-0000FA300000}"/>
    <cellStyle name="Normal 18 2 3 2 8 2" xfId="12538" xr:uid="{00000000-0005-0000-0000-0000FB300000}"/>
    <cellStyle name="Normal 18 2 3 2 8 2 2" xfId="12539" xr:uid="{00000000-0005-0000-0000-0000FC300000}"/>
    <cellStyle name="Normal 18 2 3 2 8 3" xfId="12540" xr:uid="{00000000-0005-0000-0000-0000FD300000}"/>
    <cellStyle name="Normal 18 2 3 2 9" xfId="12541" xr:uid="{00000000-0005-0000-0000-0000FE300000}"/>
    <cellStyle name="Normal 18 2 3 2 9 2" xfId="12542" xr:uid="{00000000-0005-0000-0000-0000FF300000}"/>
    <cellStyle name="Normal 18 2 3 3" xfId="12543" xr:uid="{00000000-0005-0000-0000-000000310000}"/>
    <cellStyle name="Normal 18 2 3 3 10" xfId="12544" xr:uid="{00000000-0005-0000-0000-000001310000}"/>
    <cellStyle name="Normal 18 2 3 3 10 2" xfId="12545" xr:uid="{00000000-0005-0000-0000-000002310000}"/>
    <cellStyle name="Normal 18 2 3 3 11" xfId="12546" xr:uid="{00000000-0005-0000-0000-000003310000}"/>
    <cellStyle name="Normal 18 2 3 3 2" xfId="12547" xr:uid="{00000000-0005-0000-0000-000004310000}"/>
    <cellStyle name="Normal 18 2 3 3 2 2" xfId="12548" xr:uid="{00000000-0005-0000-0000-000005310000}"/>
    <cellStyle name="Normal 18 2 3 3 2 2 2" xfId="12549" xr:uid="{00000000-0005-0000-0000-000006310000}"/>
    <cellStyle name="Normal 18 2 3 3 2 2 2 2" xfId="12550" xr:uid="{00000000-0005-0000-0000-000007310000}"/>
    <cellStyle name="Normal 18 2 3 3 2 2 2 2 2" xfId="12551" xr:uid="{00000000-0005-0000-0000-000008310000}"/>
    <cellStyle name="Normal 18 2 3 3 2 2 2 3" xfId="12552" xr:uid="{00000000-0005-0000-0000-000009310000}"/>
    <cellStyle name="Normal 18 2 3 3 2 2 3" xfId="12553" xr:uid="{00000000-0005-0000-0000-00000A310000}"/>
    <cellStyle name="Normal 18 2 3 3 2 2 3 2" xfId="12554" xr:uid="{00000000-0005-0000-0000-00000B310000}"/>
    <cellStyle name="Normal 18 2 3 3 2 2 3 2 2" xfId="12555" xr:uid="{00000000-0005-0000-0000-00000C310000}"/>
    <cellStyle name="Normal 18 2 3 3 2 2 3 3" xfId="12556" xr:uid="{00000000-0005-0000-0000-00000D310000}"/>
    <cellStyle name="Normal 18 2 3 3 2 2 4" xfId="12557" xr:uid="{00000000-0005-0000-0000-00000E310000}"/>
    <cellStyle name="Normal 18 2 3 3 2 2 4 2" xfId="12558" xr:uid="{00000000-0005-0000-0000-00000F310000}"/>
    <cellStyle name="Normal 18 2 3 3 2 2 4 2 2" xfId="12559" xr:uid="{00000000-0005-0000-0000-000010310000}"/>
    <cellStyle name="Normal 18 2 3 3 2 2 4 3" xfId="12560" xr:uid="{00000000-0005-0000-0000-000011310000}"/>
    <cellStyle name="Normal 18 2 3 3 2 2 5" xfId="12561" xr:uid="{00000000-0005-0000-0000-000012310000}"/>
    <cellStyle name="Normal 18 2 3 3 2 2 5 2" xfId="12562" xr:uid="{00000000-0005-0000-0000-000013310000}"/>
    <cellStyle name="Normal 18 2 3 3 2 2 6" xfId="12563" xr:uid="{00000000-0005-0000-0000-000014310000}"/>
    <cellStyle name="Normal 18 2 3 3 2 2 6 2" xfId="12564" xr:uid="{00000000-0005-0000-0000-000015310000}"/>
    <cellStyle name="Normal 18 2 3 3 2 2 7" xfId="12565" xr:uid="{00000000-0005-0000-0000-000016310000}"/>
    <cellStyle name="Normal 18 2 3 3 2 3" xfId="12566" xr:uid="{00000000-0005-0000-0000-000017310000}"/>
    <cellStyle name="Normal 18 2 3 3 2 3 2" xfId="12567" xr:uid="{00000000-0005-0000-0000-000018310000}"/>
    <cellStyle name="Normal 18 2 3 3 2 3 2 2" xfId="12568" xr:uid="{00000000-0005-0000-0000-000019310000}"/>
    <cellStyle name="Normal 18 2 3 3 2 3 2 2 2" xfId="12569" xr:uid="{00000000-0005-0000-0000-00001A310000}"/>
    <cellStyle name="Normal 18 2 3 3 2 3 2 3" xfId="12570" xr:uid="{00000000-0005-0000-0000-00001B310000}"/>
    <cellStyle name="Normal 18 2 3 3 2 3 3" xfId="12571" xr:uid="{00000000-0005-0000-0000-00001C310000}"/>
    <cellStyle name="Normal 18 2 3 3 2 3 3 2" xfId="12572" xr:uid="{00000000-0005-0000-0000-00001D310000}"/>
    <cellStyle name="Normal 18 2 3 3 2 3 3 2 2" xfId="12573" xr:uid="{00000000-0005-0000-0000-00001E310000}"/>
    <cellStyle name="Normal 18 2 3 3 2 3 3 3" xfId="12574" xr:uid="{00000000-0005-0000-0000-00001F310000}"/>
    <cellStyle name="Normal 18 2 3 3 2 3 4" xfId="12575" xr:uid="{00000000-0005-0000-0000-000020310000}"/>
    <cellStyle name="Normal 18 2 3 3 2 3 4 2" xfId="12576" xr:uid="{00000000-0005-0000-0000-000021310000}"/>
    <cellStyle name="Normal 18 2 3 3 2 3 4 2 2" xfId="12577" xr:uid="{00000000-0005-0000-0000-000022310000}"/>
    <cellStyle name="Normal 18 2 3 3 2 3 4 3" xfId="12578" xr:uid="{00000000-0005-0000-0000-000023310000}"/>
    <cellStyle name="Normal 18 2 3 3 2 3 5" xfId="12579" xr:uid="{00000000-0005-0000-0000-000024310000}"/>
    <cellStyle name="Normal 18 2 3 3 2 3 5 2" xfId="12580" xr:uid="{00000000-0005-0000-0000-000025310000}"/>
    <cellStyle name="Normal 18 2 3 3 2 3 6" xfId="12581" xr:uid="{00000000-0005-0000-0000-000026310000}"/>
    <cellStyle name="Normal 18 2 3 3 2 3 6 2" xfId="12582" xr:uid="{00000000-0005-0000-0000-000027310000}"/>
    <cellStyle name="Normal 18 2 3 3 2 3 7" xfId="12583" xr:uid="{00000000-0005-0000-0000-000028310000}"/>
    <cellStyle name="Normal 18 2 3 3 2 4" xfId="12584" xr:uid="{00000000-0005-0000-0000-000029310000}"/>
    <cellStyle name="Normal 18 2 3 3 2 4 2" xfId="12585" xr:uid="{00000000-0005-0000-0000-00002A310000}"/>
    <cellStyle name="Normal 18 2 3 3 2 4 2 2" xfId="12586" xr:uid="{00000000-0005-0000-0000-00002B310000}"/>
    <cellStyle name="Normal 18 2 3 3 2 4 3" xfId="12587" xr:uid="{00000000-0005-0000-0000-00002C310000}"/>
    <cellStyle name="Normal 18 2 3 3 2 5" xfId="12588" xr:uid="{00000000-0005-0000-0000-00002D310000}"/>
    <cellStyle name="Normal 18 2 3 3 2 5 2" xfId="12589" xr:uid="{00000000-0005-0000-0000-00002E310000}"/>
    <cellStyle name="Normal 18 2 3 3 2 5 2 2" xfId="12590" xr:uid="{00000000-0005-0000-0000-00002F310000}"/>
    <cellStyle name="Normal 18 2 3 3 2 5 3" xfId="12591" xr:uid="{00000000-0005-0000-0000-000030310000}"/>
    <cellStyle name="Normal 18 2 3 3 2 6" xfId="12592" xr:uid="{00000000-0005-0000-0000-000031310000}"/>
    <cellStyle name="Normal 18 2 3 3 2 6 2" xfId="12593" xr:uid="{00000000-0005-0000-0000-000032310000}"/>
    <cellStyle name="Normal 18 2 3 3 2 6 2 2" xfId="12594" xr:uid="{00000000-0005-0000-0000-000033310000}"/>
    <cellStyle name="Normal 18 2 3 3 2 6 3" xfId="12595" xr:uid="{00000000-0005-0000-0000-000034310000}"/>
    <cellStyle name="Normal 18 2 3 3 2 7" xfId="12596" xr:uid="{00000000-0005-0000-0000-000035310000}"/>
    <cellStyle name="Normal 18 2 3 3 2 7 2" xfId="12597" xr:uid="{00000000-0005-0000-0000-000036310000}"/>
    <cellStyle name="Normal 18 2 3 3 2 8" xfId="12598" xr:uid="{00000000-0005-0000-0000-000037310000}"/>
    <cellStyle name="Normal 18 2 3 3 2 8 2" xfId="12599" xr:uid="{00000000-0005-0000-0000-000038310000}"/>
    <cellStyle name="Normal 18 2 3 3 2 9" xfId="12600" xr:uid="{00000000-0005-0000-0000-000039310000}"/>
    <cellStyle name="Normal 18 2 3 3 3" xfId="12601" xr:uid="{00000000-0005-0000-0000-00003A310000}"/>
    <cellStyle name="Normal 18 2 3 3 3 2" xfId="12602" xr:uid="{00000000-0005-0000-0000-00003B310000}"/>
    <cellStyle name="Normal 18 2 3 3 3 2 2" xfId="12603" xr:uid="{00000000-0005-0000-0000-00003C310000}"/>
    <cellStyle name="Normal 18 2 3 3 3 2 2 2" xfId="12604" xr:uid="{00000000-0005-0000-0000-00003D310000}"/>
    <cellStyle name="Normal 18 2 3 3 3 2 2 2 2" xfId="12605" xr:uid="{00000000-0005-0000-0000-00003E310000}"/>
    <cellStyle name="Normal 18 2 3 3 3 2 2 3" xfId="12606" xr:uid="{00000000-0005-0000-0000-00003F310000}"/>
    <cellStyle name="Normal 18 2 3 3 3 2 3" xfId="12607" xr:uid="{00000000-0005-0000-0000-000040310000}"/>
    <cellStyle name="Normal 18 2 3 3 3 2 3 2" xfId="12608" xr:uid="{00000000-0005-0000-0000-000041310000}"/>
    <cellStyle name="Normal 18 2 3 3 3 2 3 2 2" xfId="12609" xr:uid="{00000000-0005-0000-0000-000042310000}"/>
    <cellStyle name="Normal 18 2 3 3 3 2 3 3" xfId="12610" xr:uid="{00000000-0005-0000-0000-000043310000}"/>
    <cellStyle name="Normal 18 2 3 3 3 2 4" xfId="12611" xr:uid="{00000000-0005-0000-0000-000044310000}"/>
    <cellStyle name="Normal 18 2 3 3 3 2 4 2" xfId="12612" xr:uid="{00000000-0005-0000-0000-000045310000}"/>
    <cellStyle name="Normal 18 2 3 3 3 2 4 2 2" xfId="12613" xr:uid="{00000000-0005-0000-0000-000046310000}"/>
    <cellStyle name="Normal 18 2 3 3 3 2 4 3" xfId="12614" xr:uid="{00000000-0005-0000-0000-000047310000}"/>
    <cellStyle name="Normal 18 2 3 3 3 2 5" xfId="12615" xr:uid="{00000000-0005-0000-0000-000048310000}"/>
    <cellStyle name="Normal 18 2 3 3 3 2 5 2" xfId="12616" xr:uid="{00000000-0005-0000-0000-000049310000}"/>
    <cellStyle name="Normal 18 2 3 3 3 2 6" xfId="12617" xr:uid="{00000000-0005-0000-0000-00004A310000}"/>
    <cellStyle name="Normal 18 2 3 3 3 2 6 2" xfId="12618" xr:uid="{00000000-0005-0000-0000-00004B310000}"/>
    <cellStyle name="Normal 18 2 3 3 3 2 7" xfId="12619" xr:uid="{00000000-0005-0000-0000-00004C310000}"/>
    <cellStyle name="Normal 18 2 3 3 3 3" xfId="12620" xr:uid="{00000000-0005-0000-0000-00004D310000}"/>
    <cellStyle name="Normal 18 2 3 3 3 3 2" xfId="12621" xr:uid="{00000000-0005-0000-0000-00004E310000}"/>
    <cellStyle name="Normal 18 2 3 3 3 3 2 2" xfId="12622" xr:uid="{00000000-0005-0000-0000-00004F310000}"/>
    <cellStyle name="Normal 18 2 3 3 3 3 3" xfId="12623" xr:uid="{00000000-0005-0000-0000-000050310000}"/>
    <cellStyle name="Normal 18 2 3 3 3 4" xfId="12624" xr:uid="{00000000-0005-0000-0000-000051310000}"/>
    <cellStyle name="Normal 18 2 3 3 3 4 2" xfId="12625" xr:uid="{00000000-0005-0000-0000-000052310000}"/>
    <cellStyle name="Normal 18 2 3 3 3 4 2 2" xfId="12626" xr:uid="{00000000-0005-0000-0000-000053310000}"/>
    <cellStyle name="Normal 18 2 3 3 3 4 3" xfId="12627" xr:uid="{00000000-0005-0000-0000-000054310000}"/>
    <cellStyle name="Normal 18 2 3 3 3 5" xfId="12628" xr:uid="{00000000-0005-0000-0000-000055310000}"/>
    <cellStyle name="Normal 18 2 3 3 3 5 2" xfId="12629" xr:uid="{00000000-0005-0000-0000-000056310000}"/>
    <cellStyle name="Normal 18 2 3 3 3 5 2 2" xfId="12630" xr:uid="{00000000-0005-0000-0000-000057310000}"/>
    <cellStyle name="Normal 18 2 3 3 3 5 3" xfId="12631" xr:uid="{00000000-0005-0000-0000-000058310000}"/>
    <cellStyle name="Normal 18 2 3 3 3 6" xfId="12632" xr:uid="{00000000-0005-0000-0000-000059310000}"/>
    <cellStyle name="Normal 18 2 3 3 3 6 2" xfId="12633" xr:uid="{00000000-0005-0000-0000-00005A310000}"/>
    <cellStyle name="Normal 18 2 3 3 3 7" xfId="12634" xr:uid="{00000000-0005-0000-0000-00005B310000}"/>
    <cellStyle name="Normal 18 2 3 3 3 7 2" xfId="12635" xr:uid="{00000000-0005-0000-0000-00005C310000}"/>
    <cellStyle name="Normal 18 2 3 3 3 8" xfId="12636" xr:uid="{00000000-0005-0000-0000-00005D310000}"/>
    <cellStyle name="Normal 18 2 3 3 4" xfId="12637" xr:uid="{00000000-0005-0000-0000-00005E310000}"/>
    <cellStyle name="Normal 18 2 3 3 4 2" xfId="12638" xr:uid="{00000000-0005-0000-0000-00005F310000}"/>
    <cellStyle name="Normal 18 2 3 3 4 2 2" xfId="12639" xr:uid="{00000000-0005-0000-0000-000060310000}"/>
    <cellStyle name="Normal 18 2 3 3 4 2 2 2" xfId="12640" xr:uid="{00000000-0005-0000-0000-000061310000}"/>
    <cellStyle name="Normal 18 2 3 3 4 2 3" xfId="12641" xr:uid="{00000000-0005-0000-0000-000062310000}"/>
    <cellStyle name="Normal 18 2 3 3 4 3" xfId="12642" xr:uid="{00000000-0005-0000-0000-000063310000}"/>
    <cellStyle name="Normal 18 2 3 3 4 3 2" xfId="12643" xr:uid="{00000000-0005-0000-0000-000064310000}"/>
    <cellStyle name="Normal 18 2 3 3 4 3 2 2" xfId="12644" xr:uid="{00000000-0005-0000-0000-000065310000}"/>
    <cellStyle name="Normal 18 2 3 3 4 3 3" xfId="12645" xr:uid="{00000000-0005-0000-0000-000066310000}"/>
    <cellStyle name="Normal 18 2 3 3 4 4" xfId="12646" xr:uid="{00000000-0005-0000-0000-000067310000}"/>
    <cellStyle name="Normal 18 2 3 3 4 4 2" xfId="12647" xr:uid="{00000000-0005-0000-0000-000068310000}"/>
    <cellStyle name="Normal 18 2 3 3 4 4 2 2" xfId="12648" xr:uid="{00000000-0005-0000-0000-000069310000}"/>
    <cellStyle name="Normal 18 2 3 3 4 4 3" xfId="12649" xr:uid="{00000000-0005-0000-0000-00006A310000}"/>
    <cellStyle name="Normal 18 2 3 3 4 5" xfId="12650" xr:uid="{00000000-0005-0000-0000-00006B310000}"/>
    <cellStyle name="Normal 18 2 3 3 4 5 2" xfId="12651" xr:uid="{00000000-0005-0000-0000-00006C310000}"/>
    <cellStyle name="Normal 18 2 3 3 4 6" xfId="12652" xr:uid="{00000000-0005-0000-0000-00006D310000}"/>
    <cellStyle name="Normal 18 2 3 3 4 6 2" xfId="12653" xr:uid="{00000000-0005-0000-0000-00006E310000}"/>
    <cellStyle name="Normal 18 2 3 3 4 7" xfId="12654" xr:uid="{00000000-0005-0000-0000-00006F310000}"/>
    <cellStyle name="Normal 18 2 3 3 5" xfId="12655" xr:uid="{00000000-0005-0000-0000-000070310000}"/>
    <cellStyle name="Normal 18 2 3 3 5 2" xfId="12656" xr:uid="{00000000-0005-0000-0000-000071310000}"/>
    <cellStyle name="Normal 18 2 3 3 5 2 2" xfId="12657" xr:uid="{00000000-0005-0000-0000-000072310000}"/>
    <cellStyle name="Normal 18 2 3 3 5 2 2 2" xfId="12658" xr:uid="{00000000-0005-0000-0000-000073310000}"/>
    <cellStyle name="Normal 18 2 3 3 5 2 3" xfId="12659" xr:uid="{00000000-0005-0000-0000-000074310000}"/>
    <cellStyle name="Normal 18 2 3 3 5 3" xfId="12660" xr:uid="{00000000-0005-0000-0000-000075310000}"/>
    <cellStyle name="Normal 18 2 3 3 5 3 2" xfId="12661" xr:uid="{00000000-0005-0000-0000-000076310000}"/>
    <cellStyle name="Normal 18 2 3 3 5 3 2 2" xfId="12662" xr:uid="{00000000-0005-0000-0000-000077310000}"/>
    <cellStyle name="Normal 18 2 3 3 5 3 3" xfId="12663" xr:uid="{00000000-0005-0000-0000-000078310000}"/>
    <cellStyle name="Normal 18 2 3 3 5 4" xfId="12664" xr:uid="{00000000-0005-0000-0000-000079310000}"/>
    <cellStyle name="Normal 18 2 3 3 5 4 2" xfId="12665" xr:uid="{00000000-0005-0000-0000-00007A310000}"/>
    <cellStyle name="Normal 18 2 3 3 5 4 2 2" xfId="12666" xr:uid="{00000000-0005-0000-0000-00007B310000}"/>
    <cellStyle name="Normal 18 2 3 3 5 4 3" xfId="12667" xr:uid="{00000000-0005-0000-0000-00007C310000}"/>
    <cellStyle name="Normal 18 2 3 3 5 5" xfId="12668" xr:uid="{00000000-0005-0000-0000-00007D310000}"/>
    <cellStyle name="Normal 18 2 3 3 5 5 2" xfId="12669" xr:uid="{00000000-0005-0000-0000-00007E310000}"/>
    <cellStyle name="Normal 18 2 3 3 5 6" xfId="12670" xr:uid="{00000000-0005-0000-0000-00007F310000}"/>
    <cellStyle name="Normal 18 2 3 3 5 6 2" xfId="12671" xr:uid="{00000000-0005-0000-0000-000080310000}"/>
    <cellStyle name="Normal 18 2 3 3 5 7" xfId="12672" xr:uid="{00000000-0005-0000-0000-000081310000}"/>
    <cellStyle name="Normal 18 2 3 3 6" xfId="12673" xr:uid="{00000000-0005-0000-0000-000082310000}"/>
    <cellStyle name="Normal 18 2 3 3 6 2" xfId="12674" xr:uid="{00000000-0005-0000-0000-000083310000}"/>
    <cellStyle name="Normal 18 2 3 3 6 2 2" xfId="12675" xr:uid="{00000000-0005-0000-0000-000084310000}"/>
    <cellStyle name="Normal 18 2 3 3 6 3" xfId="12676" xr:uid="{00000000-0005-0000-0000-000085310000}"/>
    <cellStyle name="Normal 18 2 3 3 7" xfId="12677" xr:uid="{00000000-0005-0000-0000-000086310000}"/>
    <cellStyle name="Normal 18 2 3 3 7 2" xfId="12678" xr:uid="{00000000-0005-0000-0000-000087310000}"/>
    <cellStyle name="Normal 18 2 3 3 7 2 2" xfId="12679" xr:uid="{00000000-0005-0000-0000-000088310000}"/>
    <cellStyle name="Normal 18 2 3 3 7 3" xfId="12680" xr:uid="{00000000-0005-0000-0000-000089310000}"/>
    <cellStyle name="Normal 18 2 3 3 8" xfId="12681" xr:uid="{00000000-0005-0000-0000-00008A310000}"/>
    <cellStyle name="Normal 18 2 3 3 8 2" xfId="12682" xr:uid="{00000000-0005-0000-0000-00008B310000}"/>
    <cellStyle name="Normal 18 2 3 3 8 2 2" xfId="12683" xr:uid="{00000000-0005-0000-0000-00008C310000}"/>
    <cellStyle name="Normal 18 2 3 3 8 3" xfId="12684" xr:uid="{00000000-0005-0000-0000-00008D310000}"/>
    <cellStyle name="Normal 18 2 3 3 9" xfId="12685" xr:uid="{00000000-0005-0000-0000-00008E310000}"/>
    <cellStyle name="Normal 18 2 3 3 9 2" xfId="12686" xr:uid="{00000000-0005-0000-0000-00008F310000}"/>
    <cellStyle name="Normal 18 2 3 4" xfId="12687" xr:uid="{00000000-0005-0000-0000-000090310000}"/>
    <cellStyle name="Normal 18 2 3 4 2" xfId="12688" xr:uid="{00000000-0005-0000-0000-000091310000}"/>
    <cellStyle name="Normal 18 2 3 4 2 2" xfId="12689" xr:uid="{00000000-0005-0000-0000-000092310000}"/>
    <cellStyle name="Normal 18 2 3 4 2 2 2" xfId="12690" xr:uid="{00000000-0005-0000-0000-000093310000}"/>
    <cellStyle name="Normal 18 2 3 4 2 2 2 2" xfId="12691" xr:uid="{00000000-0005-0000-0000-000094310000}"/>
    <cellStyle name="Normal 18 2 3 4 2 2 3" xfId="12692" xr:uid="{00000000-0005-0000-0000-000095310000}"/>
    <cellStyle name="Normal 18 2 3 4 2 3" xfId="12693" xr:uid="{00000000-0005-0000-0000-000096310000}"/>
    <cellStyle name="Normal 18 2 3 4 2 3 2" xfId="12694" xr:uid="{00000000-0005-0000-0000-000097310000}"/>
    <cellStyle name="Normal 18 2 3 4 2 3 2 2" xfId="12695" xr:uid="{00000000-0005-0000-0000-000098310000}"/>
    <cellStyle name="Normal 18 2 3 4 2 3 3" xfId="12696" xr:uid="{00000000-0005-0000-0000-000099310000}"/>
    <cellStyle name="Normal 18 2 3 4 2 4" xfId="12697" xr:uid="{00000000-0005-0000-0000-00009A310000}"/>
    <cellStyle name="Normal 18 2 3 4 2 4 2" xfId="12698" xr:uid="{00000000-0005-0000-0000-00009B310000}"/>
    <cellStyle name="Normal 18 2 3 4 2 4 2 2" xfId="12699" xr:uid="{00000000-0005-0000-0000-00009C310000}"/>
    <cellStyle name="Normal 18 2 3 4 2 4 3" xfId="12700" xr:uid="{00000000-0005-0000-0000-00009D310000}"/>
    <cellStyle name="Normal 18 2 3 4 2 5" xfId="12701" xr:uid="{00000000-0005-0000-0000-00009E310000}"/>
    <cellStyle name="Normal 18 2 3 4 2 5 2" xfId="12702" xr:uid="{00000000-0005-0000-0000-00009F310000}"/>
    <cellStyle name="Normal 18 2 3 4 2 6" xfId="12703" xr:uid="{00000000-0005-0000-0000-0000A0310000}"/>
    <cellStyle name="Normal 18 2 3 4 2 6 2" xfId="12704" xr:uid="{00000000-0005-0000-0000-0000A1310000}"/>
    <cellStyle name="Normal 18 2 3 4 2 7" xfId="12705" xr:uid="{00000000-0005-0000-0000-0000A2310000}"/>
    <cellStyle name="Normal 18 2 3 4 3" xfId="12706" xr:uid="{00000000-0005-0000-0000-0000A3310000}"/>
    <cellStyle name="Normal 18 2 3 4 3 2" xfId="12707" xr:uid="{00000000-0005-0000-0000-0000A4310000}"/>
    <cellStyle name="Normal 18 2 3 4 3 2 2" xfId="12708" xr:uid="{00000000-0005-0000-0000-0000A5310000}"/>
    <cellStyle name="Normal 18 2 3 4 3 2 2 2" xfId="12709" xr:uid="{00000000-0005-0000-0000-0000A6310000}"/>
    <cellStyle name="Normal 18 2 3 4 3 2 3" xfId="12710" xr:uid="{00000000-0005-0000-0000-0000A7310000}"/>
    <cellStyle name="Normal 18 2 3 4 3 3" xfId="12711" xr:uid="{00000000-0005-0000-0000-0000A8310000}"/>
    <cellStyle name="Normal 18 2 3 4 3 3 2" xfId="12712" xr:uid="{00000000-0005-0000-0000-0000A9310000}"/>
    <cellStyle name="Normal 18 2 3 4 3 3 2 2" xfId="12713" xr:uid="{00000000-0005-0000-0000-0000AA310000}"/>
    <cellStyle name="Normal 18 2 3 4 3 3 3" xfId="12714" xr:uid="{00000000-0005-0000-0000-0000AB310000}"/>
    <cellStyle name="Normal 18 2 3 4 3 4" xfId="12715" xr:uid="{00000000-0005-0000-0000-0000AC310000}"/>
    <cellStyle name="Normal 18 2 3 4 3 4 2" xfId="12716" xr:uid="{00000000-0005-0000-0000-0000AD310000}"/>
    <cellStyle name="Normal 18 2 3 4 3 4 2 2" xfId="12717" xr:uid="{00000000-0005-0000-0000-0000AE310000}"/>
    <cellStyle name="Normal 18 2 3 4 3 4 3" xfId="12718" xr:uid="{00000000-0005-0000-0000-0000AF310000}"/>
    <cellStyle name="Normal 18 2 3 4 3 5" xfId="12719" xr:uid="{00000000-0005-0000-0000-0000B0310000}"/>
    <cellStyle name="Normal 18 2 3 4 3 5 2" xfId="12720" xr:uid="{00000000-0005-0000-0000-0000B1310000}"/>
    <cellStyle name="Normal 18 2 3 4 3 6" xfId="12721" xr:uid="{00000000-0005-0000-0000-0000B2310000}"/>
    <cellStyle name="Normal 18 2 3 4 3 6 2" xfId="12722" xr:uid="{00000000-0005-0000-0000-0000B3310000}"/>
    <cellStyle name="Normal 18 2 3 4 3 7" xfId="12723" xr:uid="{00000000-0005-0000-0000-0000B4310000}"/>
    <cellStyle name="Normal 18 2 3 4 4" xfId="12724" xr:uid="{00000000-0005-0000-0000-0000B5310000}"/>
    <cellStyle name="Normal 18 2 3 4 4 2" xfId="12725" xr:uid="{00000000-0005-0000-0000-0000B6310000}"/>
    <cellStyle name="Normal 18 2 3 4 4 2 2" xfId="12726" xr:uid="{00000000-0005-0000-0000-0000B7310000}"/>
    <cellStyle name="Normal 18 2 3 4 4 3" xfId="12727" xr:uid="{00000000-0005-0000-0000-0000B8310000}"/>
    <cellStyle name="Normal 18 2 3 4 5" xfId="12728" xr:uid="{00000000-0005-0000-0000-0000B9310000}"/>
    <cellStyle name="Normal 18 2 3 4 5 2" xfId="12729" xr:uid="{00000000-0005-0000-0000-0000BA310000}"/>
    <cellStyle name="Normal 18 2 3 4 5 2 2" xfId="12730" xr:uid="{00000000-0005-0000-0000-0000BB310000}"/>
    <cellStyle name="Normal 18 2 3 4 5 3" xfId="12731" xr:uid="{00000000-0005-0000-0000-0000BC310000}"/>
    <cellStyle name="Normal 18 2 3 4 6" xfId="12732" xr:uid="{00000000-0005-0000-0000-0000BD310000}"/>
    <cellStyle name="Normal 18 2 3 4 6 2" xfId="12733" xr:uid="{00000000-0005-0000-0000-0000BE310000}"/>
    <cellStyle name="Normal 18 2 3 4 6 2 2" xfId="12734" xr:uid="{00000000-0005-0000-0000-0000BF310000}"/>
    <cellStyle name="Normal 18 2 3 4 6 3" xfId="12735" xr:uid="{00000000-0005-0000-0000-0000C0310000}"/>
    <cellStyle name="Normal 18 2 3 4 7" xfId="12736" xr:uid="{00000000-0005-0000-0000-0000C1310000}"/>
    <cellStyle name="Normal 18 2 3 4 7 2" xfId="12737" xr:uid="{00000000-0005-0000-0000-0000C2310000}"/>
    <cellStyle name="Normal 18 2 3 4 8" xfId="12738" xr:uid="{00000000-0005-0000-0000-0000C3310000}"/>
    <cellStyle name="Normal 18 2 3 4 8 2" xfId="12739" xr:uid="{00000000-0005-0000-0000-0000C4310000}"/>
    <cellStyle name="Normal 18 2 3 4 9" xfId="12740" xr:uid="{00000000-0005-0000-0000-0000C5310000}"/>
    <cellStyle name="Normal 18 2 3 5" xfId="12741" xr:uid="{00000000-0005-0000-0000-0000C6310000}"/>
    <cellStyle name="Normal 18 2 3 5 2" xfId="12742" xr:uid="{00000000-0005-0000-0000-0000C7310000}"/>
    <cellStyle name="Normal 18 2 3 5 2 2" xfId="12743" xr:uid="{00000000-0005-0000-0000-0000C8310000}"/>
    <cellStyle name="Normal 18 2 3 5 2 2 2" xfId="12744" xr:uid="{00000000-0005-0000-0000-0000C9310000}"/>
    <cellStyle name="Normal 18 2 3 5 2 2 2 2" xfId="12745" xr:uid="{00000000-0005-0000-0000-0000CA310000}"/>
    <cellStyle name="Normal 18 2 3 5 2 2 3" xfId="12746" xr:uid="{00000000-0005-0000-0000-0000CB310000}"/>
    <cellStyle name="Normal 18 2 3 5 2 3" xfId="12747" xr:uid="{00000000-0005-0000-0000-0000CC310000}"/>
    <cellStyle name="Normal 18 2 3 5 2 3 2" xfId="12748" xr:uid="{00000000-0005-0000-0000-0000CD310000}"/>
    <cellStyle name="Normal 18 2 3 5 2 3 2 2" xfId="12749" xr:uid="{00000000-0005-0000-0000-0000CE310000}"/>
    <cellStyle name="Normal 18 2 3 5 2 3 3" xfId="12750" xr:uid="{00000000-0005-0000-0000-0000CF310000}"/>
    <cellStyle name="Normal 18 2 3 5 2 4" xfId="12751" xr:uid="{00000000-0005-0000-0000-0000D0310000}"/>
    <cellStyle name="Normal 18 2 3 5 2 4 2" xfId="12752" xr:uid="{00000000-0005-0000-0000-0000D1310000}"/>
    <cellStyle name="Normal 18 2 3 5 2 4 2 2" xfId="12753" xr:uid="{00000000-0005-0000-0000-0000D2310000}"/>
    <cellStyle name="Normal 18 2 3 5 2 4 3" xfId="12754" xr:uid="{00000000-0005-0000-0000-0000D3310000}"/>
    <cellStyle name="Normal 18 2 3 5 2 5" xfId="12755" xr:uid="{00000000-0005-0000-0000-0000D4310000}"/>
    <cellStyle name="Normal 18 2 3 5 2 5 2" xfId="12756" xr:uid="{00000000-0005-0000-0000-0000D5310000}"/>
    <cellStyle name="Normal 18 2 3 5 2 6" xfId="12757" xr:uid="{00000000-0005-0000-0000-0000D6310000}"/>
    <cellStyle name="Normal 18 2 3 5 2 6 2" xfId="12758" xr:uid="{00000000-0005-0000-0000-0000D7310000}"/>
    <cellStyle name="Normal 18 2 3 5 2 7" xfId="12759" xr:uid="{00000000-0005-0000-0000-0000D8310000}"/>
    <cellStyle name="Normal 18 2 3 5 3" xfId="12760" xr:uid="{00000000-0005-0000-0000-0000D9310000}"/>
    <cellStyle name="Normal 18 2 3 5 3 2" xfId="12761" xr:uid="{00000000-0005-0000-0000-0000DA310000}"/>
    <cellStyle name="Normal 18 2 3 5 3 2 2" xfId="12762" xr:uid="{00000000-0005-0000-0000-0000DB310000}"/>
    <cellStyle name="Normal 18 2 3 5 3 3" xfId="12763" xr:uid="{00000000-0005-0000-0000-0000DC310000}"/>
    <cellStyle name="Normal 18 2 3 5 4" xfId="12764" xr:uid="{00000000-0005-0000-0000-0000DD310000}"/>
    <cellStyle name="Normal 18 2 3 5 4 2" xfId="12765" xr:uid="{00000000-0005-0000-0000-0000DE310000}"/>
    <cellStyle name="Normal 18 2 3 5 4 2 2" xfId="12766" xr:uid="{00000000-0005-0000-0000-0000DF310000}"/>
    <cellStyle name="Normal 18 2 3 5 4 3" xfId="12767" xr:uid="{00000000-0005-0000-0000-0000E0310000}"/>
    <cellStyle name="Normal 18 2 3 5 5" xfId="12768" xr:uid="{00000000-0005-0000-0000-0000E1310000}"/>
    <cellStyle name="Normal 18 2 3 5 5 2" xfId="12769" xr:uid="{00000000-0005-0000-0000-0000E2310000}"/>
    <cellStyle name="Normal 18 2 3 5 5 2 2" xfId="12770" xr:uid="{00000000-0005-0000-0000-0000E3310000}"/>
    <cellStyle name="Normal 18 2 3 5 5 3" xfId="12771" xr:uid="{00000000-0005-0000-0000-0000E4310000}"/>
    <cellStyle name="Normal 18 2 3 5 6" xfId="12772" xr:uid="{00000000-0005-0000-0000-0000E5310000}"/>
    <cellStyle name="Normal 18 2 3 5 6 2" xfId="12773" xr:uid="{00000000-0005-0000-0000-0000E6310000}"/>
    <cellStyle name="Normal 18 2 3 5 7" xfId="12774" xr:uid="{00000000-0005-0000-0000-0000E7310000}"/>
    <cellStyle name="Normal 18 2 3 5 7 2" xfId="12775" xr:uid="{00000000-0005-0000-0000-0000E8310000}"/>
    <cellStyle name="Normal 18 2 3 5 8" xfId="12776" xr:uid="{00000000-0005-0000-0000-0000E9310000}"/>
    <cellStyle name="Normal 18 2 3 6" xfId="12777" xr:uid="{00000000-0005-0000-0000-0000EA310000}"/>
    <cellStyle name="Normal 18 2 3 6 2" xfId="12778" xr:uid="{00000000-0005-0000-0000-0000EB310000}"/>
    <cellStyle name="Normal 18 2 3 6 2 2" xfId="12779" xr:uid="{00000000-0005-0000-0000-0000EC310000}"/>
    <cellStyle name="Normal 18 2 3 6 2 2 2" xfId="12780" xr:uid="{00000000-0005-0000-0000-0000ED310000}"/>
    <cellStyle name="Normal 18 2 3 6 2 3" xfId="12781" xr:uid="{00000000-0005-0000-0000-0000EE310000}"/>
    <cellStyle name="Normal 18 2 3 6 3" xfId="12782" xr:uid="{00000000-0005-0000-0000-0000EF310000}"/>
    <cellStyle name="Normal 18 2 3 6 3 2" xfId="12783" xr:uid="{00000000-0005-0000-0000-0000F0310000}"/>
    <cellStyle name="Normal 18 2 3 6 3 2 2" xfId="12784" xr:uid="{00000000-0005-0000-0000-0000F1310000}"/>
    <cellStyle name="Normal 18 2 3 6 3 3" xfId="12785" xr:uid="{00000000-0005-0000-0000-0000F2310000}"/>
    <cellStyle name="Normal 18 2 3 6 4" xfId="12786" xr:uid="{00000000-0005-0000-0000-0000F3310000}"/>
    <cellStyle name="Normal 18 2 3 6 4 2" xfId="12787" xr:uid="{00000000-0005-0000-0000-0000F4310000}"/>
    <cellStyle name="Normal 18 2 3 6 4 2 2" xfId="12788" xr:uid="{00000000-0005-0000-0000-0000F5310000}"/>
    <cellStyle name="Normal 18 2 3 6 4 3" xfId="12789" xr:uid="{00000000-0005-0000-0000-0000F6310000}"/>
    <cellStyle name="Normal 18 2 3 6 5" xfId="12790" xr:uid="{00000000-0005-0000-0000-0000F7310000}"/>
    <cellStyle name="Normal 18 2 3 6 5 2" xfId="12791" xr:uid="{00000000-0005-0000-0000-0000F8310000}"/>
    <cellStyle name="Normal 18 2 3 6 6" xfId="12792" xr:uid="{00000000-0005-0000-0000-0000F9310000}"/>
    <cellStyle name="Normal 18 2 3 6 6 2" xfId="12793" xr:uid="{00000000-0005-0000-0000-0000FA310000}"/>
    <cellStyle name="Normal 18 2 3 6 7" xfId="12794" xr:uid="{00000000-0005-0000-0000-0000FB310000}"/>
    <cellStyle name="Normal 18 2 3 7" xfId="12795" xr:uid="{00000000-0005-0000-0000-0000FC310000}"/>
    <cellStyle name="Normal 18 2 3 7 2" xfId="12796" xr:uid="{00000000-0005-0000-0000-0000FD310000}"/>
    <cellStyle name="Normal 18 2 3 7 2 2" xfId="12797" xr:uid="{00000000-0005-0000-0000-0000FE310000}"/>
    <cellStyle name="Normal 18 2 3 7 2 2 2" xfId="12798" xr:uid="{00000000-0005-0000-0000-0000FF310000}"/>
    <cellStyle name="Normal 18 2 3 7 2 3" xfId="12799" xr:uid="{00000000-0005-0000-0000-000000320000}"/>
    <cellStyle name="Normal 18 2 3 7 3" xfId="12800" xr:uid="{00000000-0005-0000-0000-000001320000}"/>
    <cellStyle name="Normal 18 2 3 7 3 2" xfId="12801" xr:uid="{00000000-0005-0000-0000-000002320000}"/>
    <cellStyle name="Normal 18 2 3 7 3 2 2" xfId="12802" xr:uid="{00000000-0005-0000-0000-000003320000}"/>
    <cellStyle name="Normal 18 2 3 7 3 3" xfId="12803" xr:uid="{00000000-0005-0000-0000-000004320000}"/>
    <cellStyle name="Normal 18 2 3 7 4" xfId="12804" xr:uid="{00000000-0005-0000-0000-000005320000}"/>
    <cellStyle name="Normal 18 2 3 7 4 2" xfId="12805" xr:uid="{00000000-0005-0000-0000-000006320000}"/>
    <cellStyle name="Normal 18 2 3 7 4 2 2" xfId="12806" xr:uid="{00000000-0005-0000-0000-000007320000}"/>
    <cellStyle name="Normal 18 2 3 7 4 3" xfId="12807" xr:uid="{00000000-0005-0000-0000-000008320000}"/>
    <cellStyle name="Normal 18 2 3 7 5" xfId="12808" xr:uid="{00000000-0005-0000-0000-000009320000}"/>
    <cellStyle name="Normal 18 2 3 7 5 2" xfId="12809" xr:uid="{00000000-0005-0000-0000-00000A320000}"/>
    <cellStyle name="Normal 18 2 3 7 6" xfId="12810" xr:uid="{00000000-0005-0000-0000-00000B320000}"/>
    <cellStyle name="Normal 18 2 3 7 6 2" xfId="12811" xr:uid="{00000000-0005-0000-0000-00000C320000}"/>
    <cellStyle name="Normal 18 2 3 7 7" xfId="12812" xr:uid="{00000000-0005-0000-0000-00000D320000}"/>
    <cellStyle name="Normal 18 2 3 8" xfId="12813" xr:uid="{00000000-0005-0000-0000-00000E320000}"/>
    <cellStyle name="Normal 18 2 3 8 2" xfId="12814" xr:uid="{00000000-0005-0000-0000-00000F320000}"/>
    <cellStyle name="Normal 18 2 3 8 2 2" xfId="12815" xr:uid="{00000000-0005-0000-0000-000010320000}"/>
    <cellStyle name="Normal 18 2 3 8 3" xfId="12816" xr:uid="{00000000-0005-0000-0000-000011320000}"/>
    <cellStyle name="Normal 18 2 3 9" xfId="12817" xr:uid="{00000000-0005-0000-0000-000012320000}"/>
    <cellStyle name="Normal 18 2 3 9 2" xfId="12818" xr:uid="{00000000-0005-0000-0000-000013320000}"/>
    <cellStyle name="Normal 18 2 3 9 2 2" xfId="12819" xr:uid="{00000000-0005-0000-0000-000014320000}"/>
    <cellStyle name="Normal 18 2 3 9 3" xfId="12820" xr:uid="{00000000-0005-0000-0000-000015320000}"/>
    <cellStyle name="Normal 18 2 3_Confidential Information" xfId="12821" xr:uid="{00000000-0005-0000-0000-000016320000}"/>
    <cellStyle name="Normal 18 2 4" xfId="12822" xr:uid="{00000000-0005-0000-0000-000017320000}"/>
    <cellStyle name="Normal 18 2 4 10" xfId="12823" xr:uid="{00000000-0005-0000-0000-000018320000}"/>
    <cellStyle name="Normal 18 2 4 10 2" xfId="12824" xr:uid="{00000000-0005-0000-0000-000019320000}"/>
    <cellStyle name="Normal 18 2 4 11" xfId="12825" xr:uid="{00000000-0005-0000-0000-00001A320000}"/>
    <cellStyle name="Normal 18 2 4 2" xfId="12826" xr:uid="{00000000-0005-0000-0000-00001B320000}"/>
    <cellStyle name="Normal 18 2 4 2 2" xfId="12827" xr:uid="{00000000-0005-0000-0000-00001C320000}"/>
    <cellStyle name="Normal 18 2 4 2 2 2" xfId="12828" xr:uid="{00000000-0005-0000-0000-00001D320000}"/>
    <cellStyle name="Normal 18 2 4 2 2 2 2" xfId="12829" xr:uid="{00000000-0005-0000-0000-00001E320000}"/>
    <cellStyle name="Normal 18 2 4 2 2 2 2 2" xfId="12830" xr:uid="{00000000-0005-0000-0000-00001F320000}"/>
    <cellStyle name="Normal 18 2 4 2 2 2 3" xfId="12831" xr:uid="{00000000-0005-0000-0000-000020320000}"/>
    <cellStyle name="Normal 18 2 4 2 2 3" xfId="12832" xr:uid="{00000000-0005-0000-0000-000021320000}"/>
    <cellStyle name="Normal 18 2 4 2 2 3 2" xfId="12833" xr:uid="{00000000-0005-0000-0000-000022320000}"/>
    <cellStyle name="Normal 18 2 4 2 2 3 2 2" xfId="12834" xr:uid="{00000000-0005-0000-0000-000023320000}"/>
    <cellStyle name="Normal 18 2 4 2 2 3 3" xfId="12835" xr:uid="{00000000-0005-0000-0000-000024320000}"/>
    <cellStyle name="Normal 18 2 4 2 2 4" xfId="12836" xr:uid="{00000000-0005-0000-0000-000025320000}"/>
    <cellStyle name="Normal 18 2 4 2 2 4 2" xfId="12837" xr:uid="{00000000-0005-0000-0000-000026320000}"/>
    <cellStyle name="Normal 18 2 4 2 2 4 2 2" xfId="12838" xr:uid="{00000000-0005-0000-0000-000027320000}"/>
    <cellStyle name="Normal 18 2 4 2 2 4 3" xfId="12839" xr:uid="{00000000-0005-0000-0000-000028320000}"/>
    <cellStyle name="Normal 18 2 4 2 2 5" xfId="12840" xr:uid="{00000000-0005-0000-0000-000029320000}"/>
    <cellStyle name="Normal 18 2 4 2 2 5 2" xfId="12841" xr:uid="{00000000-0005-0000-0000-00002A320000}"/>
    <cellStyle name="Normal 18 2 4 2 2 6" xfId="12842" xr:uid="{00000000-0005-0000-0000-00002B320000}"/>
    <cellStyle name="Normal 18 2 4 2 2 6 2" xfId="12843" xr:uid="{00000000-0005-0000-0000-00002C320000}"/>
    <cellStyle name="Normal 18 2 4 2 2 7" xfId="12844" xr:uid="{00000000-0005-0000-0000-00002D320000}"/>
    <cellStyle name="Normal 18 2 4 2 3" xfId="12845" xr:uid="{00000000-0005-0000-0000-00002E320000}"/>
    <cellStyle name="Normal 18 2 4 2 3 2" xfId="12846" xr:uid="{00000000-0005-0000-0000-00002F320000}"/>
    <cellStyle name="Normal 18 2 4 2 3 2 2" xfId="12847" xr:uid="{00000000-0005-0000-0000-000030320000}"/>
    <cellStyle name="Normal 18 2 4 2 3 2 2 2" xfId="12848" xr:uid="{00000000-0005-0000-0000-000031320000}"/>
    <cellStyle name="Normal 18 2 4 2 3 2 3" xfId="12849" xr:uid="{00000000-0005-0000-0000-000032320000}"/>
    <cellStyle name="Normal 18 2 4 2 3 3" xfId="12850" xr:uid="{00000000-0005-0000-0000-000033320000}"/>
    <cellStyle name="Normal 18 2 4 2 3 3 2" xfId="12851" xr:uid="{00000000-0005-0000-0000-000034320000}"/>
    <cellStyle name="Normal 18 2 4 2 3 3 2 2" xfId="12852" xr:uid="{00000000-0005-0000-0000-000035320000}"/>
    <cellStyle name="Normal 18 2 4 2 3 3 3" xfId="12853" xr:uid="{00000000-0005-0000-0000-000036320000}"/>
    <cellStyle name="Normal 18 2 4 2 3 4" xfId="12854" xr:uid="{00000000-0005-0000-0000-000037320000}"/>
    <cellStyle name="Normal 18 2 4 2 3 4 2" xfId="12855" xr:uid="{00000000-0005-0000-0000-000038320000}"/>
    <cellStyle name="Normal 18 2 4 2 3 4 2 2" xfId="12856" xr:uid="{00000000-0005-0000-0000-000039320000}"/>
    <cellStyle name="Normal 18 2 4 2 3 4 3" xfId="12857" xr:uid="{00000000-0005-0000-0000-00003A320000}"/>
    <cellStyle name="Normal 18 2 4 2 3 5" xfId="12858" xr:uid="{00000000-0005-0000-0000-00003B320000}"/>
    <cellStyle name="Normal 18 2 4 2 3 5 2" xfId="12859" xr:uid="{00000000-0005-0000-0000-00003C320000}"/>
    <cellStyle name="Normal 18 2 4 2 3 6" xfId="12860" xr:uid="{00000000-0005-0000-0000-00003D320000}"/>
    <cellStyle name="Normal 18 2 4 2 3 6 2" xfId="12861" xr:uid="{00000000-0005-0000-0000-00003E320000}"/>
    <cellStyle name="Normal 18 2 4 2 3 7" xfId="12862" xr:uid="{00000000-0005-0000-0000-00003F320000}"/>
    <cellStyle name="Normal 18 2 4 2 4" xfId="12863" xr:uid="{00000000-0005-0000-0000-000040320000}"/>
    <cellStyle name="Normal 18 2 4 2 4 2" xfId="12864" xr:uid="{00000000-0005-0000-0000-000041320000}"/>
    <cellStyle name="Normal 18 2 4 2 4 2 2" xfId="12865" xr:uid="{00000000-0005-0000-0000-000042320000}"/>
    <cellStyle name="Normal 18 2 4 2 4 3" xfId="12866" xr:uid="{00000000-0005-0000-0000-000043320000}"/>
    <cellStyle name="Normal 18 2 4 2 5" xfId="12867" xr:uid="{00000000-0005-0000-0000-000044320000}"/>
    <cellStyle name="Normal 18 2 4 2 5 2" xfId="12868" xr:uid="{00000000-0005-0000-0000-000045320000}"/>
    <cellStyle name="Normal 18 2 4 2 5 2 2" xfId="12869" xr:uid="{00000000-0005-0000-0000-000046320000}"/>
    <cellStyle name="Normal 18 2 4 2 5 3" xfId="12870" xr:uid="{00000000-0005-0000-0000-000047320000}"/>
    <cellStyle name="Normal 18 2 4 2 6" xfId="12871" xr:uid="{00000000-0005-0000-0000-000048320000}"/>
    <cellStyle name="Normal 18 2 4 2 6 2" xfId="12872" xr:uid="{00000000-0005-0000-0000-000049320000}"/>
    <cellStyle name="Normal 18 2 4 2 6 2 2" xfId="12873" xr:uid="{00000000-0005-0000-0000-00004A320000}"/>
    <cellStyle name="Normal 18 2 4 2 6 3" xfId="12874" xr:uid="{00000000-0005-0000-0000-00004B320000}"/>
    <cellStyle name="Normal 18 2 4 2 7" xfId="12875" xr:uid="{00000000-0005-0000-0000-00004C320000}"/>
    <cellStyle name="Normal 18 2 4 2 7 2" xfId="12876" xr:uid="{00000000-0005-0000-0000-00004D320000}"/>
    <cellStyle name="Normal 18 2 4 2 8" xfId="12877" xr:uid="{00000000-0005-0000-0000-00004E320000}"/>
    <cellStyle name="Normal 18 2 4 2 8 2" xfId="12878" xr:uid="{00000000-0005-0000-0000-00004F320000}"/>
    <cellStyle name="Normal 18 2 4 2 9" xfId="12879" xr:uid="{00000000-0005-0000-0000-000050320000}"/>
    <cellStyle name="Normal 18 2 4 3" xfId="12880" xr:uid="{00000000-0005-0000-0000-000051320000}"/>
    <cellStyle name="Normal 18 2 4 3 2" xfId="12881" xr:uid="{00000000-0005-0000-0000-000052320000}"/>
    <cellStyle name="Normal 18 2 4 3 2 2" xfId="12882" xr:uid="{00000000-0005-0000-0000-000053320000}"/>
    <cellStyle name="Normal 18 2 4 3 2 2 2" xfId="12883" xr:uid="{00000000-0005-0000-0000-000054320000}"/>
    <cellStyle name="Normal 18 2 4 3 2 2 2 2" xfId="12884" xr:uid="{00000000-0005-0000-0000-000055320000}"/>
    <cellStyle name="Normal 18 2 4 3 2 2 3" xfId="12885" xr:uid="{00000000-0005-0000-0000-000056320000}"/>
    <cellStyle name="Normal 18 2 4 3 2 3" xfId="12886" xr:uid="{00000000-0005-0000-0000-000057320000}"/>
    <cellStyle name="Normal 18 2 4 3 2 3 2" xfId="12887" xr:uid="{00000000-0005-0000-0000-000058320000}"/>
    <cellStyle name="Normal 18 2 4 3 2 3 2 2" xfId="12888" xr:uid="{00000000-0005-0000-0000-000059320000}"/>
    <cellStyle name="Normal 18 2 4 3 2 3 3" xfId="12889" xr:uid="{00000000-0005-0000-0000-00005A320000}"/>
    <cellStyle name="Normal 18 2 4 3 2 4" xfId="12890" xr:uid="{00000000-0005-0000-0000-00005B320000}"/>
    <cellStyle name="Normal 18 2 4 3 2 4 2" xfId="12891" xr:uid="{00000000-0005-0000-0000-00005C320000}"/>
    <cellStyle name="Normal 18 2 4 3 2 4 2 2" xfId="12892" xr:uid="{00000000-0005-0000-0000-00005D320000}"/>
    <cellStyle name="Normal 18 2 4 3 2 4 3" xfId="12893" xr:uid="{00000000-0005-0000-0000-00005E320000}"/>
    <cellStyle name="Normal 18 2 4 3 2 5" xfId="12894" xr:uid="{00000000-0005-0000-0000-00005F320000}"/>
    <cellStyle name="Normal 18 2 4 3 2 5 2" xfId="12895" xr:uid="{00000000-0005-0000-0000-000060320000}"/>
    <cellStyle name="Normal 18 2 4 3 2 6" xfId="12896" xr:uid="{00000000-0005-0000-0000-000061320000}"/>
    <cellStyle name="Normal 18 2 4 3 2 6 2" xfId="12897" xr:uid="{00000000-0005-0000-0000-000062320000}"/>
    <cellStyle name="Normal 18 2 4 3 2 7" xfId="12898" xr:uid="{00000000-0005-0000-0000-000063320000}"/>
    <cellStyle name="Normal 18 2 4 3 3" xfId="12899" xr:uid="{00000000-0005-0000-0000-000064320000}"/>
    <cellStyle name="Normal 18 2 4 3 3 2" xfId="12900" xr:uid="{00000000-0005-0000-0000-000065320000}"/>
    <cellStyle name="Normal 18 2 4 3 3 2 2" xfId="12901" xr:uid="{00000000-0005-0000-0000-000066320000}"/>
    <cellStyle name="Normal 18 2 4 3 3 3" xfId="12902" xr:uid="{00000000-0005-0000-0000-000067320000}"/>
    <cellStyle name="Normal 18 2 4 3 4" xfId="12903" xr:uid="{00000000-0005-0000-0000-000068320000}"/>
    <cellStyle name="Normal 18 2 4 3 4 2" xfId="12904" xr:uid="{00000000-0005-0000-0000-000069320000}"/>
    <cellStyle name="Normal 18 2 4 3 4 2 2" xfId="12905" xr:uid="{00000000-0005-0000-0000-00006A320000}"/>
    <cellStyle name="Normal 18 2 4 3 4 3" xfId="12906" xr:uid="{00000000-0005-0000-0000-00006B320000}"/>
    <cellStyle name="Normal 18 2 4 3 5" xfId="12907" xr:uid="{00000000-0005-0000-0000-00006C320000}"/>
    <cellStyle name="Normal 18 2 4 3 5 2" xfId="12908" xr:uid="{00000000-0005-0000-0000-00006D320000}"/>
    <cellStyle name="Normal 18 2 4 3 5 2 2" xfId="12909" xr:uid="{00000000-0005-0000-0000-00006E320000}"/>
    <cellStyle name="Normal 18 2 4 3 5 3" xfId="12910" xr:uid="{00000000-0005-0000-0000-00006F320000}"/>
    <cellStyle name="Normal 18 2 4 3 6" xfId="12911" xr:uid="{00000000-0005-0000-0000-000070320000}"/>
    <cellStyle name="Normal 18 2 4 3 6 2" xfId="12912" xr:uid="{00000000-0005-0000-0000-000071320000}"/>
    <cellStyle name="Normal 18 2 4 3 7" xfId="12913" xr:uid="{00000000-0005-0000-0000-000072320000}"/>
    <cellStyle name="Normal 18 2 4 3 7 2" xfId="12914" xr:uid="{00000000-0005-0000-0000-000073320000}"/>
    <cellStyle name="Normal 18 2 4 3 8" xfId="12915" xr:uid="{00000000-0005-0000-0000-000074320000}"/>
    <cellStyle name="Normal 18 2 4 4" xfId="12916" xr:uid="{00000000-0005-0000-0000-000075320000}"/>
    <cellStyle name="Normal 18 2 4 4 2" xfId="12917" xr:uid="{00000000-0005-0000-0000-000076320000}"/>
    <cellStyle name="Normal 18 2 4 4 2 2" xfId="12918" xr:uid="{00000000-0005-0000-0000-000077320000}"/>
    <cellStyle name="Normal 18 2 4 4 2 2 2" xfId="12919" xr:uid="{00000000-0005-0000-0000-000078320000}"/>
    <cellStyle name="Normal 18 2 4 4 2 3" xfId="12920" xr:uid="{00000000-0005-0000-0000-000079320000}"/>
    <cellStyle name="Normal 18 2 4 4 3" xfId="12921" xr:uid="{00000000-0005-0000-0000-00007A320000}"/>
    <cellStyle name="Normal 18 2 4 4 3 2" xfId="12922" xr:uid="{00000000-0005-0000-0000-00007B320000}"/>
    <cellStyle name="Normal 18 2 4 4 3 2 2" xfId="12923" xr:uid="{00000000-0005-0000-0000-00007C320000}"/>
    <cellStyle name="Normal 18 2 4 4 3 3" xfId="12924" xr:uid="{00000000-0005-0000-0000-00007D320000}"/>
    <cellStyle name="Normal 18 2 4 4 4" xfId="12925" xr:uid="{00000000-0005-0000-0000-00007E320000}"/>
    <cellStyle name="Normal 18 2 4 4 4 2" xfId="12926" xr:uid="{00000000-0005-0000-0000-00007F320000}"/>
    <cellStyle name="Normal 18 2 4 4 4 2 2" xfId="12927" xr:uid="{00000000-0005-0000-0000-000080320000}"/>
    <cellStyle name="Normal 18 2 4 4 4 3" xfId="12928" xr:uid="{00000000-0005-0000-0000-000081320000}"/>
    <cellStyle name="Normal 18 2 4 4 5" xfId="12929" xr:uid="{00000000-0005-0000-0000-000082320000}"/>
    <cellStyle name="Normal 18 2 4 4 5 2" xfId="12930" xr:uid="{00000000-0005-0000-0000-000083320000}"/>
    <cellStyle name="Normal 18 2 4 4 6" xfId="12931" xr:uid="{00000000-0005-0000-0000-000084320000}"/>
    <cellStyle name="Normal 18 2 4 4 6 2" xfId="12932" xr:uid="{00000000-0005-0000-0000-000085320000}"/>
    <cellStyle name="Normal 18 2 4 4 7" xfId="12933" xr:uid="{00000000-0005-0000-0000-000086320000}"/>
    <cellStyle name="Normal 18 2 4 5" xfId="12934" xr:uid="{00000000-0005-0000-0000-000087320000}"/>
    <cellStyle name="Normal 18 2 4 5 2" xfId="12935" xr:uid="{00000000-0005-0000-0000-000088320000}"/>
    <cellStyle name="Normal 18 2 4 5 2 2" xfId="12936" xr:uid="{00000000-0005-0000-0000-000089320000}"/>
    <cellStyle name="Normal 18 2 4 5 2 2 2" xfId="12937" xr:uid="{00000000-0005-0000-0000-00008A320000}"/>
    <cellStyle name="Normal 18 2 4 5 2 3" xfId="12938" xr:uid="{00000000-0005-0000-0000-00008B320000}"/>
    <cellStyle name="Normal 18 2 4 5 3" xfId="12939" xr:uid="{00000000-0005-0000-0000-00008C320000}"/>
    <cellStyle name="Normal 18 2 4 5 3 2" xfId="12940" xr:uid="{00000000-0005-0000-0000-00008D320000}"/>
    <cellStyle name="Normal 18 2 4 5 3 2 2" xfId="12941" xr:uid="{00000000-0005-0000-0000-00008E320000}"/>
    <cellStyle name="Normal 18 2 4 5 3 3" xfId="12942" xr:uid="{00000000-0005-0000-0000-00008F320000}"/>
    <cellStyle name="Normal 18 2 4 5 4" xfId="12943" xr:uid="{00000000-0005-0000-0000-000090320000}"/>
    <cellStyle name="Normal 18 2 4 5 4 2" xfId="12944" xr:uid="{00000000-0005-0000-0000-000091320000}"/>
    <cellStyle name="Normal 18 2 4 5 4 2 2" xfId="12945" xr:uid="{00000000-0005-0000-0000-000092320000}"/>
    <cellStyle name="Normal 18 2 4 5 4 3" xfId="12946" xr:uid="{00000000-0005-0000-0000-000093320000}"/>
    <cellStyle name="Normal 18 2 4 5 5" xfId="12947" xr:uid="{00000000-0005-0000-0000-000094320000}"/>
    <cellStyle name="Normal 18 2 4 5 5 2" xfId="12948" xr:uid="{00000000-0005-0000-0000-000095320000}"/>
    <cellStyle name="Normal 18 2 4 5 6" xfId="12949" xr:uid="{00000000-0005-0000-0000-000096320000}"/>
    <cellStyle name="Normal 18 2 4 5 6 2" xfId="12950" xr:uid="{00000000-0005-0000-0000-000097320000}"/>
    <cellStyle name="Normal 18 2 4 5 7" xfId="12951" xr:uid="{00000000-0005-0000-0000-000098320000}"/>
    <cellStyle name="Normal 18 2 4 6" xfId="12952" xr:uid="{00000000-0005-0000-0000-000099320000}"/>
    <cellStyle name="Normal 18 2 4 6 2" xfId="12953" xr:uid="{00000000-0005-0000-0000-00009A320000}"/>
    <cellStyle name="Normal 18 2 4 6 2 2" xfId="12954" xr:uid="{00000000-0005-0000-0000-00009B320000}"/>
    <cellStyle name="Normal 18 2 4 6 3" xfId="12955" xr:uid="{00000000-0005-0000-0000-00009C320000}"/>
    <cellStyle name="Normal 18 2 4 7" xfId="12956" xr:uid="{00000000-0005-0000-0000-00009D320000}"/>
    <cellStyle name="Normal 18 2 4 7 2" xfId="12957" xr:uid="{00000000-0005-0000-0000-00009E320000}"/>
    <cellStyle name="Normal 18 2 4 7 2 2" xfId="12958" xr:uid="{00000000-0005-0000-0000-00009F320000}"/>
    <cellStyle name="Normal 18 2 4 7 3" xfId="12959" xr:uid="{00000000-0005-0000-0000-0000A0320000}"/>
    <cellStyle name="Normal 18 2 4 8" xfId="12960" xr:uid="{00000000-0005-0000-0000-0000A1320000}"/>
    <cellStyle name="Normal 18 2 4 8 2" xfId="12961" xr:uid="{00000000-0005-0000-0000-0000A2320000}"/>
    <cellStyle name="Normal 18 2 4 8 2 2" xfId="12962" xr:uid="{00000000-0005-0000-0000-0000A3320000}"/>
    <cellStyle name="Normal 18 2 4 8 3" xfId="12963" xr:uid="{00000000-0005-0000-0000-0000A4320000}"/>
    <cellStyle name="Normal 18 2 4 9" xfId="12964" xr:uid="{00000000-0005-0000-0000-0000A5320000}"/>
    <cellStyle name="Normal 18 2 4 9 2" xfId="12965" xr:uid="{00000000-0005-0000-0000-0000A6320000}"/>
    <cellStyle name="Normal 18 2 5" xfId="12966" xr:uid="{00000000-0005-0000-0000-0000A7320000}"/>
    <cellStyle name="Normal 18 2 5 10" xfId="12967" xr:uid="{00000000-0005-0000-0000-0000A8320000}"/>
    <cellStyle name="Normal 18 2 5 10 2" xfId="12968" xr:uid="{00000000-0005-0000-0000-0000A9320000}"/>
    <cellStyle name="Normal 18 2 5 11" xfId="12969" xr:uid="{00000000-0005-0000-0000-0000AA320000}"/>
    <cellStyle name="Normal 18 2 5 2" xfId="12970" xr:uid="{00000000-0005-0000-0000-0000AB320000}"/>
    <cellStyle name="Normal 18 2 5 2 2" xfId="12971" xr:uid="{00000000-0005-0000-0000-0000AC320000}"/>
    <cellStyle name="Normal 18 2 5 2 2 2" xfId="12972" xr:uid="{00000000-0005-0000-0000-0000AD320000}"/>
    <cellStyle name="Normal 18 2 5 2 2 2 2" xfId="12973" xr:uid="{00000000-0005-0000-0000-0000AE320000}"/>
    <cellStyle name="Normal 18 2 5 2 2 2 2 2" xfId="12974" xr:uid="{00000000-0005-0000-0000-0000AF320000}"/>
    <cellStyle name="Normal 18 2 5 2 2 2 3" xfId="12975" xr:uid="{00000000-0005-0000-0000-0000B0320000}"/>
    <cellStyle name="Normal 18 2 5 2 2 3" xfId="12976" xr:uid="{00000000-0005-0000-0000-0000B1320000}"/>
    <cellStyle name="Normal 18 2 5 2 2 3 2" xfId="12977" xr:uid="{00000000-0005-0000-0000-0000B2320000}"/>
    <cellStyle name="Normal 18 2 5 2 2 3 2 2" xfId="12978" xr:uid="{00000000-0005-0000-0000-0000B3320000}"/>
    <cellStyle name="Normal 18 2 5 2 2 3 3" xfId="12979" xr:uid="{00000000-0005-0000-0000-0000B4320000}"/>
    <cellStyle name="Normal 18 2 5 2 2 4" xfId="12980" xr:uid="{00000000-0005-0000-0000-0000B5320000}"/>
    <cellStyle name="Normal 18 2 5 2 2 4 2" xfId="12981" xr:uid="{00000000-0005-0000-0000-0000B6320000}"/>
    <cellStyle name="Normal 18 2 5 2 2 4 2 2" xfId="12982" xr:uid="{00000000-0005-0000-0000-0000B7320000}"/>
    <cellStyle name="Normal 18 2 5 2 2 4 3" xfId="12983" xr:uid="{00000000-0005-0000-0000-0000B8320000}"/>
    <cellStyle name="Normal 18 2 5 2 2 5" xfId="12984" xr:uid="{00000000-0005-0000-0000-0000B9320000}"/>
    <cellStyle name="Normal 18 2 5 2 2 5 2" xfId="12985" xr:uid="{00000000-0005-0000-0000-0000BA320000}"/>
    <cellStyle name="Normal 18 2 5 2 2 6" xfId="12986" xr:uid="{00000000-0005-0000-0000-0000BB320000}"/>
    <cellStyle name="Normal 18 2 5 2 2 6 2" xfId="12987" xr:uid="{00000000-0005-0000-0000-0000BC320000}"/>
    <cellStyle name="Normal 18 2 5 2 2 7" xfId="12988" xr:uid="{00000000-0005-0000-0000-0000BD320000}"/>
    <cellStyle name="Normal 18 2 5 2 3" xfId="12989" xr:uid="{00000000-0005-0000-0000-0000BE320000}"/>
    <cellStyle name="Normal 18 2 5 2 3 2" xfId="12990" xr:uid="{00000000-0005-0000-0000-0000BF320000}"/>
    <cellStyle name="Normal 18 2 5 2 3 2 2" xfId="12991" xr:uid="{00000000-0005-0000-0000-0000C0320000}"/>
    <cellStyle name="Normal 18 2 5 2 3 2 2 2" xfId="12992" xr:uid="{00000000-0005-0000-0000-0000C1320000}"/>
    <cellStyle name="Normal 18 2 5 2 3 2 3" xfId="12993" xr:uid="{00000000-0005-0000-0000-0000C2320000}"/>
    <cellStyle name="Normal 18 2 5 2 3 3" xfId="12994" xr:uid="{00000000-0005-0000-0000-0000C3320000}"/>
    <cellStyle name="Normal 18 2 5 2 3 3 2" xfId="12995" xr:uid="{00000000-0005-0000-0000-0000C4320000}"/>
    <cellStyle name="Normal 18 2 5 2 3 3 2 2" xfId="12996" xr:uid="{00000000-0005-0000-0000-0000C5320000}"/>
    <cellStyle name="Normal 18 2 5 2 3 3 3" xfId="12997" xr:uid="{00000000-0005-0000-0000-0000C6320000}"/>
    <cellStyle name="Normal 18 2 5 2 3 4" xfId="12998" xr:uid="{00000000-0005-0000-0000-0000C7320000}"/>
    <cellStyle name="Normal 18 2 5 2 3 4 2" xfId="12999" xr:uid="{00000000-0005-0000-0000-0000C8320000}"/>
    <cellStyle name="Normal 18 2 5 2 3 4 2 2" xfId="13000" xr:uid="{00000000-0005-0000-0000-0000C9320000}"/>
    <cellStyle name="Normal 18 2 5 2 3 4 3" xfId="13001" xr:uid="{00000000-0005-0000-0000-0000CA320000}"/>
    <cellStyle name="Normal 18 2 5 2 3 5" xfId="13002" xr:uid="{00000000-0005-0000-0000-0000CB320000}"/>
    <cellStyle name="Normal 18 2 5 2 3 5 2" xfId="13003" xr:uid="{00000000-0005-0000-0000-0000CC320000}"/>
    <cellStyle name="Normal 18 2 5 2 3 6" xfId="13004" xr:uid="{00000000-0005-0000-0000-0000CD320000}"/>
    <cellStyle name="Normal 18 2 5 2 3 6 2" xfId="13005" xr:uid="{00000000-0005-0000-0000-0000CE320000}"/>
    <cellStyle name="Normal 18 2 5 2 3 7" xfId="13006" xr:uid="{00000000-0005-0000-0000-0000CF320000}"/>
    <cellStyle name="Normal 18 2 5 2 4" xfId="13007" xr:uid="{00000000-0005-0000-0000-0000D0320000}"/>
    <cellStyle name="Normal 18 2 5 2 4 2" xfId="13008" xr:uid="{00000000-0005-0000-0000-0000D1320000}"/>
    <cellStyle name="Normal 18 2 5 2 4 2 2" xfId="13009" xr:uid="{00000000-0005-0000-0000-0000D2320000}"/>
    <cellStyle name="Normal 18 2 5 2 4 3" xfId="13010" xr:uid="{00000000-0005-0000-0000-0000D3320000}"/>
    <cellStyle name="Normal 18 2 5 2 5" xfId="13011" xr:uid="{00000000-0005-0000-0000-0000D4320000}"/>
    <cellStyle name="Normal 18 2 5 2 5 2" xfId="13012" xr:uid="{00000000-0005-0000-0000-0000D5320000}"/>
    <cellStyle name="Normal 18 2 5 2 5 2 2" xfId="13013" xr:uid="{00000000-0005-0000-0000-0000D6320000}"/>
    <cellStyle name="Normal 18 2 5 2 5 3" xfId="13014" xr:uid="{00000000-0005-0000-0000-0000D7320000}"/>
    <cellStyle name="Normal 18 2 5 2 6" xfId="13015" xr:uid="{00000000-0005-0000-0000-0000D8320000}"/>
    <cellStyle name="Normal 18 2 5 2 6 2" xfId="13016" xr:uid="{00000000-0005-0000-0000-0000D9320000}"/>
    <cellStyle name="Normal 18 2 5 2 6 2 2" xfId="13017" xr:uid="{00000000-0005-0000-0000-0000DA320000}"/>
    <cellStyle name="Normal 18 2 5 2 6 3" xfId="13018" xr:uid="{00000000-0005-0000-0000-0000DB320000}"/>
    <cellStyle name="Normal 18 2 5 2 7" xfId="13019" xr:uid="{00000000-0005-0000-0000-0000DC320000}"/>
    <cellStyle name="Normal 18 2 5 2 7 2" xfId="13020" xr:uid="{00000000-0005-0000-0000-0000DD320000}"/>
    <cellStyle name="Normal 18 2 5 2 8" xfId="13021" xr:uid="{00000000-0005-0000-0000-0000DE320000}"/>
    <cellStyle name="Normal 18 2 5 2 8 2" xfId="13022" xr:uid="{00000000-0005-0000-0000-0000DF320000}"/>
    <cellStyle name="Normal 18 2 5 2 9" xfId="13023" xr:uid="{00000000-0005-0000-0000-0000E0320000}"/>
    <cellStyle name="Normal 18 2 5 3" xfId="13024" xr:uid="{00000000-0005-0000-0000-0000E1320000}"/>
    <cellStyle name="Normal 18 2 5 3 2" xfId="13025" xr:uid="{00000000-0005-0000-0000-0000E2320000}"/>
    <cellStyle name="Normal 18 2 5 3 2 2" xfId="13026" xr:uid="{00000000-0005-0000-0000-0000E3320000}"/>
    <cellStyle name="Normal 18 2 5 3 2 2 2" xfId="13027" xr:uid="{00000000-0005-0000-0000-0000E4320000}"/>
    <cellStyle name="Normal 18 2 5 3 2 2 2 2" xfId="13028" xr:uid="{00000000-0005-0000-0000-0000E5320000}"/>
    <cellStyle name="Normal 18 2 5 3 2 2 3" xfId="13029" xr:uid="{00000000-0005-0000-0000-0000E6320000}"/>
    <cellStyle name="Normal 18 2 5 3 2 3" xfId="13030" xr:uid="{00000000-0005-0000-0000-0000E7320000}"/>
    <cellStyle name="Normal 18 2 5 3 2 3 2" xfId="13031" xr:uid="{00000000-0005-0000-0000-0000E8320000}"/>
    <cellStyle name="Normal 18 2 5 3 2 3 2 2" xfId="13032" xr:uid="{00000000-0005-0000-0000-0000E9320000}"/>
    <cellStyle name="Normal 18 2 5 3 2 3 3" xfId="13033" xr:uid="{00000000-0005-0000-0000-0000EA320000}"/>
    <cellStyle name="Normal 18 2 5 3 2 4" xfId="13034" xr:uid="{00000000-0005-0000-0000-0000EB320000}"/>
    <cellStyle name="Normal 18 2 5 3 2 4 2" xfId="13035" xr:uid="{00000000-0005-0000-0000-0000EC320000}"/>
    <cellStyle name="Normal 18 2 5 3 2 4 2 2" xfId="13036" xr:uid="{00000000-0005-0000-0000-0000ED320000}"/>
    <cellStyle name="Normal 18 2 5 3 2 4 3" xfId="13037" xr:uid="{00000000-0005-0000-0000-0000EE320000}"/>
    <cellStyle name="Normal 18 2 5 3 2 5" xfId="13038" xr:uid="{00000000-0005-0000-0000-0000EF320000}"/>
    <cellStyle name="Normal 18 2 5 3 2 5 2" xfId="13039" xr:uid="{00000000-0005-0000-0000-0000F0320000}"/>
    <cellStyle name="Normal 18 2 5 3 2 6" xfId="13040" xr:uid="{00000000-0005-0000-0000-0000F1320000}"/>
    <cellStyle name="Normal 18 2 5 3 2 6 2" xfId="13041" xr:uid="{00000000-0005-0000-0000-0000F2320000}"/>
    <cellStyle name="Normal 18 2 5 3 2 7" xfId="13042" xr:uid="{00000000-0005-0000-0000-0000F3320000}"/>
    <cellStyle name="Normal 18 2 5 3 3" xfId="13043" xr:uid="{00000000-0005-0000-0000-0000F4320000}"/>
    <cellStyle name="Normal 18 2 5 3 3 2" xfId="13044" xr:uid="{00000000-0005-0000-0000-0000F5320000}"/>
    <cellStyle name="Normal 18 2 5 3 3 2 2" xfId="13045" xr:uid="{00000000-0005-0000-0000-0000F6320000}"/>
    <cellStyle name="Normal 18 2 5 3 3 3" xfId="13046" xr:uid="{00000000-0005-0000-0000-0000F7320000}"/>
    <cellStyle name="Normal 18 2 5 3 4" xfId="13047" xr:uid="{00000000-0005-0000-0000-0000F8320000}"/>
    <cellStyle name="Normal 18 2 5 3 4 2" xfId="13048" xr:uid="{00000000-0005-0000-0000-0000F9320000}"/>
    <cellStyle name="Normal 18 2 5 3 4 2 2" xfId="13049" xr:uid="{00000000-0005-0000-0000-0000FA320000}"/>
    <cellStyle name="Normal 18 2 5 3 4 3" xfId="13050" xr:uid="{00000000-0005-0000-0000-0000FB320000}"/>
    <cellStyle name="Normal 18 2 5 3 5" xfId="13051" xr:uid="{00000000-0005-0000-0000-0000FC320000}"/>
    <cellStyle name="Normal 18 2 5 3 5 2" xfId="13052" xr:uid="{00000000-0005-0000-0000-0000FD320000}"/>
    <cellStyle name="Normal 18 2 5 3 5 2 2" xfId="13053" xr:uid="{00000000-0005-0000-0000-0000FE320000}"/>
    <cellStyle name="Normal 18 2 5 3 5 3" xfId="13054" xr:uid="{00000000-0005-0000-0000-0000FF320000}"/>
    <cellStyle name="Normal 18 2 5 3 6" xfId="13055" xr:uid="{00000000-0005-0000-0000-000000330000}"/>
    <cellStyle name="Normal 18 2 5 3 6 2" xfId="13056" xr:uid="{00000000-0005-0000-0000-000001330000}"/>
    <cellStyle name="Normal 18 2 5 3 7" xfId="13057" xr:uid="{00000000-0005-0000-0000-000002330000}"/>
    <cellStyle name="Normal 18 2 5 3 7 2" xfId="13058" xr:uid="{00000000-0005-0000-0000-000003330000}"/>
    <cellStyle name="Normal 18 2 5 3 8" xfId="13059" xr:uid="{00000000-0005-0000-0000-000004330000}"/>
    <cellStyle name="Normal 18 2 5 4" xfId="13060" xr:uid="{00000000-0005-0000-0000-000005330000}"/>
    <cellStyle name="Normal 18 2 5 4 2" xfId="13061" xr:uid="{00000000-0005-0000-0000-000006330000}"/>
    <cellStyle name="Normal 18 2 5 4 2 2" xfId="13062" xr:uid="{00000000-0005-0000-0000-000007330000}"/>
    <cellStyle name="Normal 18 2 5 4 2 2 2" xfId="13063" xr:uid="{00000000-0005-0000-0000-000008330000}"/>
    <cellStyle name="Normal 18 2 5 4 2 3" xfId="13064" xr:uid="{00000000-0005-0000-0000-000009330000}"/>
    <cellStyle name="Normal 18 2 5 4 3" xfId="13065" xr:uid="{00000000-0005-0000-0000-00000A330000}"/>
    <cellStyle name="Normal 18 2 5 4 3 2" xfId="13066" xr:uid="{00000000-0005-0000-0000-00000B330000}"/>
    <cellStyle name="Normal 18 2 5 4 3 2 2" xfId="13067" xr:uid="{00000000-0005-0000-0000-00000C330000}"/>
    <cellStyle name="Normal 18 2 5 4 3 3" xfId="13068" xr:uid="{00000000-0005-0000-0000-00000D330000}"/>
    <cellStyle name="Normal 18 2 5 4 4" xfId="13069" xr:uid="{00000000-0005-0000-0000-00000E330000}"/>
    <cellStyle name="Normal 18 2 5 4 4 2" xfId="13070" xr:uid="{00000000-0005-0000-0000-00000F330000}"/>
    <cellStyle name="Normal 18 2 5 4 4 2 2" xfId="13071" xr:uid="{00000000-0005-0000-0000-000010330000}"/>
    <cellStyle name="Normal 18 2 5 4 4 3" xfId="13072" xr:uid="{00000000-0005-0000-0000-000011330000}"/>
    <cellStyle name="Normal 18 2 5 4 5" xfId="13073" xr:uid="{00000000-0005-0000-0000-000012330000}"/>
    <cellStyle name="Normal 18 2 5 4 5 2" xfId="13074" xr:uid="{00000000-0005-0000-0000-000013330000}"/>
    <cellStyle name="Normal 18 2 5 4 6" xfId="13075" xr:uid="{00000000-0005-0000-0000-000014330000}"/>
    <cellStyle name="Normal 18 2 5 4 6 2" xfId="13076" xr:uid="{00000000-0005-0000-0000-000015330000}"/>
    <cellStyle name="Normal 18 2 5 4 7" xfId="13077" xr:uid="{00000000-0005-0000-0000-000016330000}"/>
    <cellStyle name="Normal 18 2 5 5" xfId="13078" xr:uid="{00000000-0005-0000-0000-000017330000}"/>
    <cellStyle name="Normal 18 2 5 5 2" xfId="13079" xr:uid="{00000000-0005-0000-0000-000018330000}"/>
    <cellStyle name="Normal 18 2 5 5 2 2" xfId="13080" xr:uid="{00000000-0005-0000-0000-000019330000}"/>
    <cellStyle name="Normal 18 2 5 5 2 2 2" xfId="13081" xr:uid="{00000000-0005-0000-0000-00001A330000}"/>
    <cellStyle name="Normal 18 2 5 5 2 3" xfId="13082" xr:uid="{00000000-0005-0000-0000-00001B330000}"/>
    <cellStyle name="Normal 18 2 5 5 3" xfId="13083" xr:uid="{00000000-0005-0000-0000-00001C330000}"/>
    <cellStyle name="Normal 18 2 5 5 3 2" xfId="13084" xr:uid="{00000000-0005-0000-0000-00001D330000}"/>
    <cellStyle name="Normal 18 2 5 5 3 2 2" xfId="13085" xr:uid="{00000000-0005-0000-0000-00001E330000}"/>
    <cellStyle name="Normal 18 2 5 5 3 3" xfId="13086" xr:uid="{00000000-0005-0000-0000-00001F330000}"/>
    <cellStyle name="Normal 18 2 5 5 4" xfId="13087" xr:uid="{00000000-0005-0000-0000-000020330000}"/>
    <cellStyle name="Normal 18 2 5 5 4 2" xfId="13088" xr:uid="{00000000-0005-0000-0000-000021330000}"/>
    <cellStyle name="Normal 18 2 5 5 4 2 2" xfId="13089" xr:uid="{00000000-0005-0000-0000-000022330000}"/>
    <cellStyle name="Normal 18 2 5 5 4 3" xfId="13090" xr:uid="{00000000-0005-0000-0000-000023330000}"/>
    <cellStyle name="Normal 18 2 5 5 5" xfId="13091" xr:uid="{00000000-0005-0000-0000-000024330000}"/>
    <cellStyle name="Normal 18 2 5 5 5 2" xfId="13092" xr:uid="{00000000-0005-0000-0000-000025330000}"/>
    <cellStyle name="Normal 18 2 5 5 6" xfId="13093" xr:uid="{00000000-0005-0000-0000-000026330000}"/>
    <cellStyle name="Normal 18 2 5 5 6 2" xfId="13094" xr:uid="{00000000-0005-0000-0000-000027330000}"/>
    <cellStyle name="Normal 18 2 5 5 7" xfId="13095" xr:uid="{00000000-0005-0000-0000-000028330000}"/>
    <cellStyle name="Normal 18 2 5 6" xfId="13096" xr:uid="{00000000-0005-0000-0000-000029330000}"/>
    <cellStyle name="Normal 18 2 5 6 2" xfId="13097" xr:uid="{00000000-0005-0000-0000-00002A330000}"/>
    <cellStyle name="Normal 18 2 5 6 2 2" xfId="13098" xr:uid="{00000000-0005-0000-0000-00002B330000}"/>
    <cellStyle name="Normal 18 2 5 6 3" xfId="13099" xr:uid="{00000000-0005-0000-0000-00002C330000}"/>
    <cellStyle name="Normal 18 2 5 7" xfId="13100" xr:uid="{00000000-0005-0000-0000-00002D330000}"/>
    <cellStyle name="Normal 18 2 5 7 2" xfId="13101" xr:uid="{00000000-0005-0000-0000-00002E330000}"/>
    <cellStyle name="Normal 18 2 5 7 2 2" xfId="13102" xr:uid="{00000000-0005-0000-0000-00002F330000}"/>
    <cellStyle name="Normal 18 2 5 7 3" xfId="13103" xr:uid="{00000000-0005-0000-0000-000030330000}"/>
    <cellStyle name="Normal 18 2 5 8" xfId="13104" xr:uid="{00000000-0005-0000-0000-000031330000}"/>
    <cellStyle name="Normal 18 2 5 8 2" xfId="13105" xr:uid="{00000000-0005-0000-0000-000032330000}"/>
    <cellStyle name="Normal 18 2 5 8 2 2" xfId="13106" xr:uid="{00000000-0005-0000-0000-000033330000}"/>
    <cellStyle name="Normal 18 2 5 8 3" xfId="13107" xr:uid="{00000000-0005-0000-0000-000034330000}"/>
    <cellStyle name="Normal 18 2 5 9" xfId="13108" xr:uid="{00000000-0005-0000-0000-000035330000}"/>
    <cellStyle name="Normal 18 2 5 9 2" xfId="13109" xr:uid="{00000000-0005-0000-0000-000036330000}"/>
    <cellStyle name="Normal 18 2 6" xfId="13110" xr:uid="{00000000-0005-0000-0000-000037330000}"/>
    <cellStyle name="Normal 18 2 6 2" xfId="13111" xr:uid="{00000000-0005-0000-0000-000038330000}"/>
    <cellStyle name="Normal 18 2 6 2 2" xfId="13112" xr:uid="{00000000-0005-0000-0000-000039330000}"/>
    <cellStyle name="Normal 18 2 6 2 2 2" xfId="13113" xr:uid="{00000000-0005-0000-0000-00003A330000}"/>
    <cellStyle name="Normal 18 2 6 2 2 2 2" xfId="13114" xr:uid="{00000000-0005-0000-0000-00003B330000}"/>
    <cellStyle name="Normal 18 2 6 2 2 3" xfId="13115" xr:uid="{00000000-0005-0000-0000-00003C330000}"/>
    <cellStyle name="Normal 18 2 6 2 3" xfId="13116" xr:uid="{00000000-0005-0000-0000-00003D330000}"/>
    <cellStyle name="Normal 18 2 6 2 3 2" xfId="13117" xr:uid="{00000000-0005-0000-0000-00003E330000}"/>
    <cellStyle name="Normal 18 2 6 2 3 2 2" xfId="13118" xr:uid="{00000000-0005-0000-0000-00003F330000}"/>
    <cellStyle name="Normal 18 2 6 2 3 3" xfId="13119" xr:uid="{00000000-0005-0000-0000-000040330000}"/>
    <cellStyle name="Normal 18 2 6 2 4" xfId="13120" xr:uid="{00000000-0005-0000-0000-000041330000}"/>
    <cellStyle name="Normal 18 2 6 2 4 2" xfId="13121" xr:uid="{00000000-0005-0000-0000-000042330000}"/>
    <cellStyle name="Normal 18 2 6 2 4 2 2" xfId="13122" xr:uid="{00000000-0005-0000-0000-000043330000}"/>
    <cellStyle name="Normal 18 2 6 2 4 3" xfId="13123" xr:uid="{00000000-0005-0000-0000-000044330000}"/>
    <cellStyle name="Normal 18 2 6 2 5" xfId="13124" xr:uid="{00000000-0005-0000-0000-000045330000}"/>
    <cellStyle name="Normal 18 2 6 2 5 2" xfId="13125" xr:uid="{00000000-0005-0000-0000-000046330000}"/>
    <cellStyle name="Normal 18 2 6 2 6" xfId="13126" xr:uid="{00000000-0005-0000-0000-000047330000}"/>
    <cellStyle name="Normal 18 2 6 2 6 2" xfId="13127" xr:uid="{00000000-0005-0000-0000-000048330000}"/>
    <cellStyle name="Normal 18 2 6 2 7" xfId="13128" xr:uid="{00000000-0005-0000-0000-000049330000}"/>
    <cellStyle name="Normal 18 2 6 3" xfId="13129" xr:uid="{00000000-0005-0000-0000-00004A330000}"/>
    <cellStyle name="Normal 18 2 6 3 2" xfId="13130" xr:uid="{00000000-0005-0000-0000-00004B330000}"/>
    <cellStyle name="Normal 18 2 6 3 2 2" xfId="13131" xr:uid="{00000000-0005-0000-0000-00004C330000}"/>
    <cellStyle name="Normal 18 2 6 3 2 2 2" xfId="13132" xr:uid="{00000000-0005-0000-0000-00004D330000}"/>
    <cellStyle name="Normal 18 2 6 3 2 3" xfId="13133" xr:uid="{00000000-0005-0000-0000-00004E330000}"/>
    <cellStyle name="Normal 18 2 6 3 3" xfId="13134" xr:uid="{00000000-0005-0000-0000-00004F330000}"/>
    <cellStyle name="Normal 18 2 6 3 3 2" xfId="13135" xr:uid="{00000000-0005-0000-0000-000050330000}"/>
    <cellStyle name="Normal 18 2 6 3 3 2 2" xfId="13136" xr:uid="{00000000-0005-0000-0000-000051330000}"/>
    <cellStyle name="Normal 18 2 6 3 3 3" xfId="13137" xr:uid="{00000000-0005-0000-0000-000052330000}"/>
    <cellStyle name="Normal 18 2 6 3 4" xfId="13138" xr:uid="{00000000-0005-0000-0000-000053330000}"/>
    <cellStyle name="Normal 18 2 6 3 4 2" xfId="13139" xr:uid="{00000000-0005-0000-0000-000054330000}"/>
    <cellStyle name="Normal 18 2 6 3 4 2 2" xfId="13140" xr:uid="{00000000-0005-0000-0000-000055330000}"/>
    <cellStyle name="Normal 18 2 6 3 4 3" xfId="13141" xr:uid="{00000000-0005-0000-0000-000056330000}"/>
    <cellStyle name="Normal 18 2 6 3 5" xfId="13142" xr:uid="{00000000-0005-0000-0000-000057330000}"/>
    <cellStyle name="Normal 18 2 6 3 5 2" xfId="13143" xr:uid="{00000000-0005-0000-0000-000058330000}"/>
    <cellStyle name="Normal 18 2 6 3 6" xfId="13144" xr:uid="{00000000-0005-0000-0000-000059330000}"/>
    <cellStyle name="Normal 18 2 6 3 6 2" xfId="13145" xr:uid="{00000000-0005-0000-0000-00005A330000}"/>
    <cellStyle name="Normal 18 2 6 3 7" xfId="13146" xr:uid="{00000000-0005-0000-0000-00005B330000}"/>
    <cellStyle name="Normal 18 2 6 4" xfId="13147" xr:uid="{00000000-0005-0000-0000-00005C330000}"/>
    <cellStyle name="Normal 18 2 6 4 2" xfId="13148" xr:uid="{00000000-0005-0000-0000-00005D330000}"/>
    <cellStyle name="Normal 18 2 6 4 2 2" xfId="13149" xr:uid="{00000000-0005-0000-0000-00005E330000}"/>
    <cellStyle name="Normal 18 2 6 4 3" xfId="13150" xr:uid="{00000000-0005-0000-0000-00005F330000}"/>
    <cellStyle name="Normal 18 2 6 5" xfId="13151" xr:uid="{00000000-0005-0000-0000-000060330000}"/>
    <cellStyle name="Normal 18 2 6 5 2" xfId="13152" xr:uid="{00000000-0005-0000-0000-000061330000}"/>
    <cellStyle name="Normal 18 2 6 5 2 2" xfId="13153" xr:uid="{00000000-0005-0000-0000-000062330000}"/>
    <cellStyle name="Normal 18 2 6 5 3" xfId="13154" xr:uid="{00000000-0005-0000-0000-000063330000}"/>
    <cellStyle name="Normal 18 2 6 6" xfId="13155" xr:uid="{00000000-0005-0000-0000-000064330000}"/>
    <cellStyle name="Normal 18 2 6 6 2" xfId="13156" xr:uid="{00000000-0005-0000-0000-000065330000}"/>
    <cellStyle name="Normal 18 2 6 6 2 2" xfId="13157" xr:uid="{00000000-0005-0000-0000-000066330000}"/>
    <cellStyle name="Normal 18 2 6 6 3" xfId="13158" xr:uid="{00000000-0005-0000-0000-000067330000}"/>
    <cellStyle name="Normal 18 2 6 7" xfId="13159" xr:uid="{00000000-0005-0000-0000-000068330000}"/>
    <cellStyle name="Normal 18 2 6 7 2" xfId="13160" xr:uid="{00000000-0005-0000-0000-000069330000}"/>
    <cellStyle name="Normal 18 2 6 8" xfId="13161" xr:uid="{00000000-0005-0000-0000-00006A330000}"/>
    <cellStyle name="Normal 18 2 6 8 2" xfId="13162" xr:uid="{00000000-0005-0000-0000-00006B330000}"/>
    <cellStyle name="Normal 18 2 6 9" xfId="13163" xr:uid="{00000000-0005-0000-0000-00006C330000}"/>
    <cellStyle name="Normal 18 2 7" xfId="13164" xr:uid="{00000000-0005-0000-0000-00006D330000}"/>
    <cellStyle name="Normal 18 2 7 2" xfId="13165" xr:uid="{00000000-0005-0000-0000-00006E330000}"/>
    <cellStyle name="Normal 18 2 7 2 2" xfId="13166" xr:uid="{00000000-0005-0000-0000-00006F330000}"/>
    <cellStyle name="Normal 18 2 7 2 2 2" xfId="13167" xr:uid="{00000000-0005-0000-0000-000070330000}"/>
    <cellStyle name="Normal 18 2 7 2 2 2 2" xfId="13168" xr:uid="{00000000-0005-0000-0000-000071330000}"/>
    <cellStyle name="Normal 18 2 7 2 2 3" xfId="13169" xr:uid="{00000000-0005-0000-0000-000072330000}"/>
    <cellStyle name="Normal 18 2 7 2 3" xfId="13170" xr:uid="{00000000-0005-0000-0000-000073330000}"/>
    <cellStyle name="Normal 18 2 7 2 3 2" xfId="13171" xr:uid="{00000000-0005-0000-0000-000074330000}"/>
    <cellStyle name="Normal 18 2 7 2 3 2 2" xfId="13172" xr:uid="{00000000-0005-0000-0000-000075330000}"/>
    <cellStyle name="Normal 18 2 7 2 3 3" xfId="13173" xr:uid="{00000000-0005-0000-0000-000076330000}"/>
    <cellStyle name="Normal 18 2 7 2 4" xfId="13174" xr:uid="{00000000-0005-0000-0000-000077330000}"/>
    <cellStyle name="Normal 18 2 7 2 4 2" xfId="13175" xr:uid="{00000000-0005-0000-0000-000078330000}"/>
    <cellStyle name="Normal 18 2 7 2 4 2 2" xfId="13176" xr:uid="{00000000-0005-0000-0000-000079330000}"/>
    <cellStyle name="Normal 18 2 7 2 4 3" xfId="13177" xr:uid="{00000000-0005-0000-0000-00007A330000}"/>
    <cellStyle name="Normal 18 2 7 2 5" xfId="13178" xr:uid="{00000000-0005-0000-0000-00007B330000}"/>
    <cellStyle name="Normal 18 2 7 2 5 2" xfId="13179" xr:uid="{00000000-0005-0000-0000-00007C330000}"/>
    <cellStyle name="Normal 18 2 7 2 6" xfId="13180" xr:uid="{00000000-0005-0000-0000-00007D330000}"/>
    <cellStyle name="Normal 18 2 7 2 6 2" xfId="13181" xr:uid="{00000000-0005-0000-0000-00007E330000}"/>
    <cellStyle name="Normal 18 2 7 2 7" xfId="13182" xr:uid="{00000000-0005-0000-0000-00007F330000}"/>
    <cellStyle name="Normal 18 2 7 3" xfId="13183" xr:uid="{00000000-0005-0000-0000-000080330000}"/>
    <cellStyle name="Normal 18 2 7 3 2" xfId="13184" xr:uid="{00000000-0005-0000-0000-000081330000}"/>
    <cellStyle name="Normal 18 2 7 3 2 2" xfId="13185" xr:uid="{00000000-0005-0000-0000-000082330000}"/>
    <cellStyle name="Normal 18 2 7 3 3" xfId="13186" xr:uid="{00000000-0005-0000-0000-000083330000}"/>
    <cellStyle name="Normal 18 2 7 4" xfId="13187" xr:uid="{00000000-0005-0000-0000-000084330000}"/>
    <cellStyle name="Normal 18 2 7 4 2" xfId="13188" xr:uid="{00000000-0005-0000-0000-000085330000}"/>
    <cellStyle name="Normal 18 2 7 4 2 2" xfId="13189" xr:uid="{00000000-0005-0000-0000-000086330000}"/>
    <cellStyle name="Normal 18 2 7 4 3" xfId="13190" xr:uid="{00000000-0005-0000-0000-000087330000}"/>
    <cellStyle name="Normal 18 2 7 5" xfId="13191" xr:uid="{00000000-0005-0000-0000-000088330000}"/>
    <cellStyle name="Normal 18 2 7 5 2" xfId="13192" xr:uid="{00000000-0005-0000-0000-000089330000}"/>
    <cellStyle name="Normal 18 2 7 5 2 2" xfId="13193" xr:uid="{00000000-0005-0000-0000-00008A330000}"/>
    <cellStyle name="Normal 18 2 7 5 3" xfId="13194" xr:uid="{00000000-0005-0000-0000-00008B330000}"/>
    <cellStyle name="Normal 18 2 7 6" xfId="13195" xr:uid="{00000000-0005-0000-0000-00008C330000}"/>
    <cellStyle name="Normal 18 2 7 6 2" xfId="13196" xr:uid="{00000000-0005-0000-0000-00008D330000}"/>
    <cellStyle name="Normal 18 2 7 7" xfId="13197" xr:uid="{00000000-0005-0000-0000-00008E330000}"/>
    <cellStyle name="Normal 18 2 7 7 2" xfId="13198" xr:uid="{00000000-0005-0000-0000-00008F330000}"/>
    <cellStyle name="Normal 18 2 7 8" xfId="13199" xr:uid="{00000000-0005-0000-0000-000090330000}"/>
    <cellStyle name="Normal 18 2 8" xfId="13200" xr:uid="{00000000-0005-0000-0000-000091330000}"/>
    <cellStyle name="Normal 18 2 8 2" xfId="13201" xr:uid="{00000000-0005-0000-0000-000092330000}"/>
    <cellStyle name="Normal 18 2 8 2 2" xfId="13202" xr:uid="{00000000-0005-0000-0000-000093330000}"/>
    <cellStyle name="Normal 18 2 8 2 2 2" xfId="13203" xr:uid="{00000000-0005-0000-0000-000094330000}"/>
    <cellStyle name="Normal 18 2 8 2 3" xfId="13204" xr:uid="{00000000-0005-0000-0000-000095330000}"/>
    <cellStyle name="Normal 18 2 8 3" xfId="13205" xr:uid="{00000000-0005-0000-0000-000096330000}"/>
    <cellStyle name="Normal 18 2 8 3 2" xfId="13206" xr:uid="{00000000-0005-0000-0000-000097330000}"/>
    <cellStyle name="Normal 18 2 8 3 2 2" xfId="13207" xr:uid="{00000000-0005-0000-0000-000098330000}"/>
    <cellStyle name="Normal 18 2 8 3 3" xfId="13208" xr:uid="{00000000-0005-0000-0000-000099330000}"/>
    <cellStyle name="Normal 18 2 8 4" xfId="13209" xr:uid="{00000000-0005-0000-0000-00009A330000}"/>
    <cellStyle name="Normal 18 2 8 4 2" xfId="13210" xr:uid="{00000000-0005-0000-0000-00009B330000}"/>
    <cellStyle name="Normal 18 2 8 4 2 2" xfId="13211" xr:uid="{00000000-0005-0000-0000-00009C330000}"/>
    <cellStyle name="Normal 18 2 8 4 3" xfId="13212" xr:uid="{00000000-0005-0000-0000-00009D330000}"/>
    <cellStyle name="Normal 18 2 8 5" xfId="13213" xr:uid="{00000000-0005-0000-0000-00009E330000}"/>
    <cellStyle name="Normal 18 2 8 5 2" xfId="13214" xr:uid="{00000000-0005-0000-0000-00009F330000}"/>
    <cellStyle name="Normal 18 2 8 6" xfId="13215" xr:uid="{00000000-0005-0000-0000-0000A0330000}"/>
    <cellStyle name="Normal 18 2 8 6 2" xfId="13216" xr:uid="{00000000-0005-0000-0000-0000A1330000}"/>
    <cellStyle name="Normal 18 2 8 7" xfId="13217" xr:uid="{00000000-0005-0000-0000-0000A2330000}"/>
    <cellStyle name="Normal 18 2 9" xfId="13218" xr:uid="{00000000-0005-0000-0000-0000A3330000}"/>
    <cellStyle name="Normal 18 2 9 2" xfId="13219" xr:uid="{00000000-0005-0000-0000-0000A4330000}"/>
    <cellStyle name="Normal 18 2 9 2 2" xfId="13220" xr:uid="{00000000-0005-0000-0000-0000A5330000}"/>
    <cellStyle name="Normal 18 2 9 2 2 2" xfId="13221" xr:uid="{00000000-0005-0000-0000-0000A6330000}"/>
    <cellStyle name="Normal 18 2 9 2 3" xfId="13222" xr:uid="{00000000-0005-0000-0000-0000A7330000}"/>
    <cellStyle name="Normal 18 2 9 3" xfId="13223" xr:uid="{00000000-0005-0000-0000-0000A8330000}"/>
    <cellStyle name="Normal 18 2 9 3 2" xfId="13224" xr:uid="{00000000-0005-0000-0000-0000A9330000}"/>
    <cellStyle name="Normal 18 2 9 3 2 2" xfId="13225" xr:uid="{00000000-0005-0000-0000-0000AA330000}"/>
    <cellStyle name="Normal 18 2 9 3 3" xfId="13226" xr:uid="{00000000-0005-0000-0000-0000AB330000}"/>
    <cellStyle name="Normal 18 2 9 4" xfId="13227" xr:uid="{00000000-0005-0000-0000-0000AC330000}"/>
    <cellStyle name="Normal 18 2 9 4 2" xfId="13228" xr:uid="{00000000-0005-0000-0000-0000AD330000}"/>
    <cellStyle name="Normal 18 2 9 4 2 2" xfId="13229" xr:uid="{00000000-0005-0000-0000-0000AE330000}"/>
    <cellStyle name="Normal 18 2 9 4 3" xfId="13230" xr:uid="{00000000-0005-0000-0000-0000AF330000}"/>
    <cellStyle name="Normal 18 2 9 5" xfId="13231" xr:uid="{00000000-0005-0000-0000-0000B0330000}"/>
    <cellStyle name="Normal 18 2 9 5 2" xfId="13232" xr:uid="{00000000-0005-0000-0000-0000B1330000}"/>
    <cellStyle name="Normal 18 2 9 6" xfId="13233" xr:uid="{00000000-0005-0000-0000-0000B2330000}"/>
    <cellStyle name="Normal 18 2 9 6 2" xfId="13234" xr:uid="{00000000-0005-0000-0000-0000B3330000}"/>
    <cellStyle name="Normal 18 2 9 7" xfId="13235" xr:uid="{00000000-0005-0000-0000-0000B4330000}"/>
    <cellStyle name="Normal 18 2_Confidential Information" xfId="13236" xr:uid="{00000000-0005-0000-0000-0000B5330000}"/>
    <cellStyle name="Normal 19" xfId="13237" xr:uid="{00000000-0005-0000-0000-0000B6330000}"/>
    <cellStyle name="Normal 19 10" xfId="13238" xr:uid="{00000000-0005-0000-0000-0000B7330000}"/>
    <cellStyle name="Normal 19 10 2" xfId="13239" xr:uid="{00000000-0005-0000-0000-0000B8330000}"/>
    <cellStyle name="Normal 19 10 2 2" xfId="13240" xr:uid="{00000000-0005-0000-0000-0000B9330000}"/>
    <cellStyle name="Normal 19 10 3" xfId="13241" xr:uid="{00000000-0005-0000-0000-0000BA330000}"/>
    <cellStyle name="Normal 19 11" xfId="13242" xr:uid="{00000000-0005-0000-0000-0000BB330000}"/>
    <cellStyle name="Normal 19 11 2" xfId="13243" xr:uid="{00000000-0005-0000-0000-0000BC330000}"/>
    <cellStyle name="Normal 19 11 2 2" xfId="13244" xr:uid="{00000000-0005-0000-0000-0000BD330000}"/>
    <cellStyle name="Normal 19 11 3" xfId="13245" xr:uid="{00000000-0005-0000-0000-0000BE330000}"/>
    <cellStyle name="Normal 19 12" xfId="13246" xr:uid="{00000000-0005-0000-0000-0000BF330000}"/>
    <cellStyle name="Normal 19 12 2" xfId="13247" xr:uid="{00000000-0005-0000-0000-0000C0330000}"/>
    <cellStyle name="Normal 19 12 2 2" xfId="13248" xr:uid="{00000000-0005-0000-0000-0000C1330000}"/>
    <cellStyle name="Normal 19 12 3" xfId="13249" xr:uid="{00000000-0005-0000-0000-0000C2330000}"/>
    <cellStyle name="Normal 19 13" xfId="13250" xr:uid="{00000000-0005-0000-0000-0000C3330000}"/>
    <cellStyle name="Normal 19 13 2" xfId="13251" xr:uid="{00000000-0005-0000-0000-0000C4330000}"/>
    <cellStyle name="Normal 19 14" xfId="13252" xr:uid="{00000000-0005-0000-0000-0000C5330000}"/>
    <cellStyle name="Normal 19 14 2" xfId="13253" xr:uid="{00000000-0005-0000-0000-0000C6330000}"/>
    <cellStyle name="Normal 19 15" xfId="13254" xr:uid="{00000000-0005-0000-0000-0000C7330000}"/>
    <cellStyle name="Normal 19 2" xfId="13255" xr:uid="{00000000-0005-0000-0000-0000C8330000}"/>
    <cellStyle name="Normal 19 2 10" xfId="13256" xr:uid="{00000000-0005-0000-0000-0000C9330000}"/>
    <cellStyle name="Normal 19 2 10 2" xfId="13257" xr:uid="{00000000-0005-0000-0000-0000CA330000}"/>
    <cellStyle name="Normal 19 2 10 2 2" xfId="13258" xr:uid="{00000000-0005-0000-0000-0000CB330000}"/>
    <cellStyle name="Normal 19 2 10 3" xfId="13259" xr:uid="{00000000-0005-0000-0000-0000CC330000}"/>
    <cellStyle name="Normal 19 2 11" xfId="13260" xr:uid="{00000000-0005-0000-0000-0000CD330000}"/>
    <cellStyle name="Normal 19 2 11 2" xfId="13261" xr:uid="{00000000-0005-0000-0000-0000CE330000}"/>
    <cellStyle name="Normal 19 2 12" xfId="13262" xr:uid="{00000000-0005-0000-0000-0000CF330000}"/>
    <cellStyle name="Normal 19 2 12 2" xfId="13263" xr:uid="{00000000-0005-0000-0000-0000D0330000}"/>
    <cellStyle name="Normal 19 2 13" xfId="13264" xr:uid="{00000000-0005-0000-0000-0000D1330000}"/>
    <cellStyle name="Normal 19 2 2" xfId="13265" xr:uid="{00000000-0005-0000-0000-0000D2330000}"/>
    <cellStyle name="Normal 19 2 2 10" xfId="13266" xr:uid="{00000000-0005-0000-0000-0000D3330000}"/>
    <cellStyle name="Normal 19 2 2 10 2" xfId="13267" xr:uid="{00000000-0005-0000-0000-0000D4330000}"/>
    <cellStyle name="Normal 19 2 2 11" xfId="13268" xr:uid="{00000000-0005-0000-0000-0000D5330000}"/>
    <cellStyle name="Normal 19 2 2 2" xfId="13269" xr:uid="{00000000-0005-0000-0000-0000D6330000}"/>
    <cellStyle name="Normal 19 2 2 2 2" xfId="13270" xr:uid="{00000000-0005-0000-0000-0000D7330000}"/>
    <cellStyle name="Normal 19 2 2 2 2 2" xfId="13271" xr:uid="{00000000-0005-0000-0000-0000D8330000}"/>
    <cellStyle name="Normal 19 2 2 2 2 2 2" xfId="13272" xr:uid="{00000000-0005-0000-0000-0000D9330000}"/>
    <cellStyle name="Normal 19 2 2 2 2 2 2 2" xfId="13273" xr:uid="{00000000-0005-0000-0000-0000DA330000}"/>
    <cellStyle name="Normal 19 2 2 2 2 2 3" xfId="13274" xr:uid="{00000000-0005-0000-0000-0000DB330000}"/>
    <cellStyle name="Normal 19 2 2 2 2 3" xfId="13275" xr:uid="{00000000-0005-0000-0000-0000DC330000}"/>
    <cellStyle name="Normal 19 2 2 2 2 3 2" xfId="13276" xr:uid="{00000000-0005-0000-0000-0000DD330000}"/>
    <cellStyle name="Normal 19 2 2 2 2 3 2 2" xfId="13277" xr:uid="{00000000-0005-0000-0000-0000DE330000}"/>
    <cellStyle name="Normal 19 2 2 2 2 3 3" xfId="13278" xr:uid="{00000000-0005-0000-0000-0000DF330000}"/>
    <cellStyle name="Normal 19 2 2 2 2 4" xfId="13279" xr:uid="{00000000-0005-0000-0000-0000E0330000}"/>
    <cellStyle name="Normal 19 2 2 2 2 4 2" xfId="13280" xr:uid="{00000000-0005-0000-0000-0000E1330000}"/>
    <cellStyle name="Normal 19 2 2 2 2 4 2 2" xfId="13281" xr:uid="{00000000-0005-0000-0000-0000E2330000}"/>
    <cellStyle name="Normal 19 2 2 2 2 4 3" xfId="13282" xr:uid="{00000000-0005-0000-0000-0000E3330000}"/>
    <cellStyle name="Normal 19 2 2 2 2 5" xfId="13283" xr:uid="{00000000-0005-0000-0000-0000E4330000}"/>
    <cellStyle name="Normal 19 2 2 2 2 5 2" xfId="13284" xr:uid="{00000000-0005-0000-0000-0000E5330000}"/>
    <cellStyle name="Normal 19 2 2 2 2 6" xfId="13285" xr:uid="{00000000-0005-0000-0000-0000E6330000}"/>
    <cellStyle name="Normal 19 2 2 2 2 6 2" xfId="13286" xr:uid="{00000000-0005-0000-0000-0000E7330000}"/>
    <cellStyle name="Normal 19 2 2 2 2 7" xfId="13287" xr:uid="{00000000-0005-0000-0000-0000E8330000}"/>
    <cellStyle name="Normal 19 2 2 2 3" xfId="13288" xr:uid="{00000000-0005-0000-0000-0000E9330000}"/>
    <cellStyle name="Normal 19 2 2 2 3 2" xfId="13289" xr:uid="{00000000-0005-0000-0000-0000EA330000}"/>
    <cellStyle name="Normal 19 2 2 2 3 2 2" xfId="13290" xr:uid="{00000000-0005-0000-0000-0000EB330000}"/>
    <cellStyle name="Normal 19 2 2 2 3 2 2 2" xfId="13291" xr:uid="{00000000-0005-0000-0000-0000EC330000}"/>
    <cellStyle name="Normal 19 2 2 2 3 2 3" xfId="13292" xr:uid="{00000000-0005-0000-0000-0000ED330000}"/>
    <cellStyle name="Normal 19 2 2 2 3 3" xfId="13293" xr:uid="{00000000-0005-0000-0000-0000EE330000}"/>
    <cellStyle name="Normal 19 2 2 2 3 3 2" xfId="13294" xr:uid="{00000000-0005-0000-0000-0000EF330000}"/>
    <cellStyle name="Normal 19 2 2 2 3 3 2 2" xfId="13295" xr:uid="{00000000-0005-0000-0000-0000F0330000}"/>
    <cellStyle name="Normal 19 2 2 2 3 3 3" xfId="13296" xr:uid="{00000000-0005-0000-0000-0000F1330000}"/>
    <cellStyle name="Normal 19 2 2 2 3 4" xfId="13297" xr:uid="{00000000-0005-0000-0000-0000F2330000}"/>
    <cellStyle name="Normal 19 2 2 2 3 4 2" xfId="13298" xr:uid="{00000000-0005-0000-0000-0000F3330000}"/>
    <cellStyle name="Normal 19 2 2 2 3 4 2 2" xfId="13299" xr:uid="{00000000-0005-0000-0000-0000F4330000}"/>
    <cellStyle name="Normal 19 2 2 2 3 4 3" xfId="13300" xr:uid="{00000000-0005-0000-0000-0000F5330000}"/>
    <cellStyle name="Normal 19 2 2 2 3 5" xfId="13301" xr:uid="{00000000-0005-0000-0000-0000F6330000}"/>
    <cellStyle name="Normal 19 2 2 2 3 5 2" xfId="13302" xr:uid="{00000000-0005-0000-0000-0000F7330000}"/>
    <cellStyle name="Normal 19 2 2 2 3 6" xfId="13303" xr:uid="{00000000-0005-0000-0000-0000F8330000}"/>
    <cellStyle name="Normal 19 2 2 2 3 6 2" xfId="13304" xr:uid="{00000000-0005-0000-0000-0000F9330000}"/>
    <cellStyle name="Normal 19 2 2 2 3 7" xfId="13305" xr:uid="{00000000-0005-0000-0000-0000FA330000}"/>
    <cellStyle name="Normal 19 2 2 2 4" xfId="13306" xr:uid="{00000000-0005-0000-0000-0000FB330000}"/>
    <cellStyle name="Normal 19 2 2 2 4 2" xfId="13307" xr:uid="{00000000-0005-0000-0000-0000FC330000}"/>
    <cellStyle name="Normal 19 2 2 2 4 2 2" xfId="13308" xr:uid="{00000000-0005-0000-0000-0000FD330000}"/>
    <cellStyle name="Normal 19 2 2 2 4 3" xfId="13309" xr:uid="{00000000-0005-0000-0000-0000FE330000}"/>
    <cellStyle name="Normal 19 2 2 2 5" xfId="13310" xr:uid="{00000000-0005-0000-0000-0000FF330000}"/>
    <cellStyle name="Normal 19 2 2 2 5 2" xfId="13311" xr:uid="{00000000-0005-0000-0000-000000340000}"/>
    <cellStyle name="Normal 19 2 2 2 5 2 2" xfId="13312" xr:uid="{00000000-0005-0000-0000-000001340000}"/>
    <cellStyle name="Normal 19 2 2 2 5 3" xfId="13313" xr:uid="{00000000-0005-0000-0000-000002340000}"/>
    <cellStyle name="Normal 19 2 2 2 6" xfId="13314" xr:uid="{00000000-0005-0000-0000-000003340000}"/>
    <cellStyle name="Normal 19 2 2 2 6 2" xfId="13315" xr:uid="{00000000-0005-0000-0000-000004340000}"/>
    <cellStyle name="Normal 19 2 2 2 6 2 2" xfId="13316" xr:uid="{00000000-0005-0000-0000-000005340000}"/>
    <cellStyle name="Normal 19 2 2 2 6 3" xfId="13317" xr:uid="{00000000-0005-0000-0000-000006340000}"/>
    <cellStyle name="Normal 19 2 2 2 7" xfId="13318" xr:uid="{00000000-0005-0000-0000-000007340000}"/>
    <cellStyle name="Normal 19 2 2 2 7 2" xfId="13319" xr:uid="{00000000-0005-0000-0000-000008340000}"/>
    <cellStyle name="Normal 19 2 2 2 8" xfId="13320" xr:uid="{00000000-0005-0000-0000-000009340000}"/>
    <cellStyle name="Normal 19 2 2 2 8 2" xfId="13321" xr:uid="{00000000-0005-0000-0000-00000A340000}"/>
    <cellStyle name="Normal 19 2 2 2 9" xfId="13322" xr:uid="{00000000-0005-0000-0000-00000B340000}"/>
    <cellStyle name="Normal 19 2 2 3" xfId="13323" xr:uid="{00000000-0005-0000-0000-00000C340000}"/>
    <cellStyle name="Normal 19 2 2 3 2" xfId="13324" xr:uid="{00000000-0005-0000-0000-00000D340000}"/>
    <cellStyle name="Normal 19 2 2 3 2 2" xfId="13325" xr:uid="{00000000-0005-0000-0000-00000E340000}"/>
    <cellStyle name="Normal 19 2 2 3 2 2 2" xfId="13326" xr:uid="{00000000-0005-0000-0000-00000F340000}"/>
    <cellStyle name="Normal 19 2 2 3 2 2 2 2" xfId="13327" xr:uid="{00000000-0005-0000-0000-000010340000}"/>
    <cellStyle name="Normal 19 2 2 3 2 2 3" xfId="13328" xr:uid="{00000000-0005-0000-0000-000011340000}"/>
    <cellStyle name="Normal 19 2 2 3 2 3" xfId="13329" xr:uid="{00000000-0005-0000-0000-000012340000}"/>
    <cellStyle name="Normal 19 2 2 3 2 3 2" xfId="13330" xr:uid="{00000000-0005-0000-0000-000013340000}"/>
    <cellStyle name="Normal 19 2 2 3 2 3 2 2" xfId="13331" xr:uid="{00000000-0005-0000-0000-000014340000}"/>
    <cellStyle name="Normal 19 2 2 3 2 3 3" xfId="13332" xr:uid="{00000000-0005-0000-0000-000015340000}"/>
    <cellStyle name="Normal 19 2 2 3 2 4" xfId="13333" xr:uid="{00000000-0005-0000-0000-000016340000}"/>
    <cellStyle name="Normal 19 2 2 3 2 4 2" xfId="13334" xr:uid="{00000000-0005-0000-0000-000017340000}"/>
    <cellStyle name="Normal 19 2 2 3 2 4 2 2" xfId="13335" xr:uid="{00000000-0005-0000-0000-000018340000}"/>
    <cellStyle name="Normal 19 2 2 3 2 4 3" xfId="13336" xr:uid="{00000000-0005-0000-0000-000019340000}"/>
    <cellStyle name="Normal 19 2 2 3 2 5" xfId="13337" xr:uid="{00000000-0005-0000-0000-00001A340000}"/>
    <cellStyle name="Normal 19 2 2 3 2 5 2" xfId="13338" xr:uid="{00000000-0005-0000-0000-00001B340000}"/>
    <cellStyle name="Normal 19 2 2 3 2 6" xfId="13339" xr:uid="{00000000-0005-0000-0000-00001C340000}"/>
    <cellStyle name="Normal 19 2 2 3 2 6 2" xfId="13340" xr:uid="{00000000-0005-0000-0000-00001D340000}"/>
    <cellStyle name="Normal 19 2 2 3 2 7" xfId="13341" xr:uid="{00000000-0005-0000-0000-00001E340000}"/>
    <cellStyle name="Normal 19 2 2 3 3" xfId="13342" xr:uid="{00000000-0005-0000-0000-00001F340000}"/>
    <cellStyle name="Normal 19 2 2 3 3 2" xfId="13343" xr:uid="{00000000-0005-0000-0000-000020340000}"/>
    <cellStyle name="Normal 19 2 2 3 3 2 2" xfId="13344" xr:uid="{00000000-0005-0000-0000-000021340000}"/>
    <cellStyle name="Normal 19 2 2 3 3 3" xfId="13345" xr:uid="{00000000-0005-0000-0000-000022340000}"/>
    <cellStyle name="Normal 19 2 2 3 4" xfId="13346" xr:uid="{00000000-0005-0000-0000-000023340000}"/>
    <cellStyle name="Normal 19 2 2 3 4 2" xfId="13347" xr:uid="{00000000-0005-0000-0000-000024340000}"/>
    <cellStyle name="Normal 19 2 2 3 4 2 2" xfId="13348" xr:uid="{00000000-0005-0000-0000-000025340000}"/>
    <cellStyle name="Normal 19 2 2 3 4 3" xfId="13349" xr:uid="{00000000-0005-0000-0000-000026340000}"/>
    <cellStyle name="Normal 19 2 2 3 5" xfId="13350" xr:uid="{00000000-0005-0000-0000-000027340000}"/>
    <cellStyle name="Normal 19 2 2 3 5 2" xfId="13351" xr:uid="{00000000-0005-0000-0000-000028340000}"/>
    <cellStyle name="Normal 19 2 2 3 5 2 2" xfId="13352" xr:uid="{00000000-0005-0000-0000-000029340000}"/>
    <cellStyle name="Normal 19 2 2 3 5 3" xfId="13353" xr:uid="{00000000-0005-0000-0000-00002A340000}"/>
    <cellStyle name="Normal 19 2 2 3 6" xfId="13354" xr:uid="{00000000-0005-0000-0000-00002B340000}"/>
    <cellStyle name="Normal 19 2 2 3 6 2" xfId="13355" xr:uid="{00000000-0005-0000-0000-00002C340000}"/>
    <cellStyle name="Normal 19 2 2 3 7" xfId="13356" xr:uid="{00000000-0005-0000-0000-00002D340000}"/>
    <cellStyle name="Normal 19 2 2 3 7 2" xfId="13357" xr:uid="{00000000-0005-0000-0000-00002E340000}"/>
    <cellStyle name="Normal 19 2 2 3 8" xfId="13358" xr:uid="{00000000-0005-0000-0000-00002F340000}"/>
    <cellStyle name="Normal 19 2 2 4" xfId="13359" xr:uid="{00000000-0005-0000-0000-000030340000}"/>
    <cellStyle name="Normal 19 2 2 4 2" xfId="13360" xr:uid="{00000000-0005-0000-0000-000031340000}"/>
    <cellStyle name="Normal 19 2 2 4 2 2" xfId="13361" xr:uid="{00000000-0005-0000-0000-000032340000}"/>
    <cellStyle name="Normal 19 2 2 4 2 2 2" xfId="13362" xr:uid="{00000000-0005-0000-0000-000033340000}"/>
    <cellStyle name="Normal 19 2 2 4 2 3" xfId="13363" xr:uid="{00000000-0005-0000-0000-000034340000}"/>
    <cellStyle name="Normal 19 2 2 4 3" xfId="13364" xr:uid="{00000000-0005-0000-0000-000035340000}"/>
    <cellStyle name="Normal 19 2 2 4 3 2" xfId="13365" xr:uid="{00000000-0005-0000-0000-000036340000}"/>
    <cellStyle name="Normal 19 2 2 4 3 2 2" xfId="13366" xr:uid="{00000000-0005-0000-0000-000037340000}"/>
    <cellStyle name="Normal 19 2 2 4 3 3" xfId="13367" xr:uid="{00000000-0005-0000-0000-000038340000}"/>
    <cellStyle name="Normal 19 2 2 4 4" xfId="13368" xr:uid="{00000000-0005-0000-0000-000039340000}"/>
    <cellStyle name="Normal 19 2 2 4 4 2" xfId="13369" xr:uid="{00000000-0005-0000-0000-00003A340000}"/>
    <cellStyle name="Normal 19 2 2 4 4 2 2" xfId="13370" xr:uid="{00000000-0005-0000-0000-00003B340000}"/>
    <cellStyle name="Normal 19 2 2 4 4 3" xfId="13371" xr:uid="{00000000-0005-0000-0000-00003C340000}"/>
    <cellStyle name="Normal 19 2 2 4 5" xfId="13372" xr:uid="{00000000-0005-0000-0000-00003D340000}"/>
    <cellStyle name="Normal 19 2 2 4 5 2" xfId="13373" xr:uid="{00000000-0005-0000-0000-00003E340000}"/>
    <cellStyle name="Normal 19 2 2 4 6" xfId="13374" xr:uid="{00000000-0005-0000-0000-00003F340000}"/>
    <cellStyle name="Normal 19 2 2 4 6 2" xfId="13375" xr:uid="{00000000-0005-0000-0000-000040340000}"/>
    <cellStyle name="Normal 19 2 2 4 7" xfId="13376" xr:uid="{00000000-0005-0000-0000-000041340000}"/>
    <cellStyle name="Normal 19 2 2 5" xfId="13377" xr:uid="{00000000-0005-0000-0000-000042340000}"/>
    <cellStyle name="Normal 19 2 2 5 2" xfId="13378" xr:uid="{00000000-0005-0000-0000-000043340000}"/>
    <cellStyle name="Normal 19 2 2 5 2 2" xfId="13379" xr:uid="{00000000-0005-0000-0000-000044340000}"/>
    <cellStyle name="Normal 19 2 2 5 2 2 2" xfId="13380" xr:uid="{00000000-0005-0000-0000-000045340000}"/>
    <cellStyle name="Normal 19 2 2 5 2 3" xfId="13381" xr:uid="{00000000-0005-0000-0000-000046340000}"/>
    <cellStyle name="Normal 19 2 2 5 3" xfId="13382" xr:uid="{00000000-0005-0000-0000-000047340000}"/>
    <cellStyle name="Normal 19 2 2 5 3 2" xfId="13383" xr:uid="{00000000-0005-0000-0000-000048340000}"/>
    <cellStyle name="Normal 19 2 2 5 3 2 2" xfId="13384" xr:uid="{00000000-0005-0000-0000-000049340000}"/>
    <cellStyle name="Normal 19 2 2 5 3 3" xfId="13385" xr:uid="{00000000-0005-0000-0000-00004A340000}"/>
    <cellStyle name="Normal 19 2 2 5 4" xfId="13386" xr:uid="{00000000-0005-0000-0000-00004B340000}"/>
    <cellStyle name="Normal 19 2 2 5 4 2" xfId="13387" xr:uid="{00000000-0005-0000-0000-00004C340000}"/>
    <cellStyle name="Normal 19 2 2 5 4 2 2" xfId="13388" xr:uid="{00000000-0005-0000-0000-00004D340000}"/>
    <cellStyle name="Normal 19 2 2 5 4 3" xfId="13389" xr:uid="{00000000-0005-0000-0000-00004E340000}"/>
    <cellStyle name="Normal 19 2 2 5 5" xfId="13390" xr:uid="{00000000-0005-0000-0000-00004F340000}"/>
    <cellStyle name="Normal 19 2 2 5 5 2" xfId="13391" xr:uid="{00000000-0005-0000-0000-000050340000}"/>
    <cellStyle name="Normal 19 2 2 5 6" xfId="13392" xr:uid="{00000000-0005-0000-0000-000051340000}"/>
    <cellStyle name="Normal 19 2 2 5 6 2" xfId="13393" xr:uid="{00000000-0005-0000-0000-000052340000}"/>
    <cellStyle name="Normal 19 2 2 5 7" xfId="13394" xr:uid="{00000000-0005-0000-0000-000053340000}"/>
    <cellStyle name="Normal 19 2 2 6" xfId="13395" xr:uid="{00000000-0005-0000-0000-000054340000}"/>
    <cellStyle name="Normal 19 2 2 6 2" xfId="13396" xr:uid="{00000000-0005-0000-0000-000055340000}"/>
    <cellStyle name="Normal 19 2 2 6 2 2" xfId="13397" xr:uid="{00000000-0005-0000-0000-000056340000}"/>
    <cellStyle name="Normal 19 2 2 6 3" xfId="13398" xr:uid="{00000000-0005-0000-0000-000057340000}"/>
    <cellStyle name="Normal 19 2 2 7" xfId="13399" xr:uid="{00000000-0005-0000-0000-000058340000}"/>
    <cellStyle name="Normal 19 2 2 7 2" xfId="13400" xr:uid="{00000000-0005-0000-0000-000059340000}"/>
    <cellStyle name="Normal 19 2 2 7 2 2" xfId="13401" xr:uid="{00000000-0005-0000-0000-00005A340000}"/>
    <cellStyle name="Normal 19 2 2 7 3" xfId="13402" xr:uid="{00000000-0005-0000-0000-00005B340000}"/>
    <cellStyle name="Normal 19 2 2 8" xfId="13403" xr:uid="{00000000-0005-0000-0000-00005C340000}"/>
    <cellStyle name="Normal 19 2 2 8 2" xfId="13404" xr:uid="{00000000-0005-0000-0000-00005D340000}"/>
    <cellStyle name="Normal 19 2 2 8 2 2" xfId="13405" xr:uid="{00000000-0005-0000-0000-00005E340000}"/>
    <cellStyle name="Normal 19 2 2 8 3" xfId="13406" xr:uid="{00000000-0005-0000-0000-00005F340000}"/>
    <cellStyle name="Normal 19 2 2 9" xfId="13407" xr:uid="{00000000-0005-0000-0000-000060340000}"/>
    <cellStyle name="Normal 19 2 2 9 2" xfId="13408" xr:uid="{00000000-0005-0000-0000-000061340000}"/>
    <cellStyle name="Normal 19 2 3" xfId="13409" xr:uid="{00000000-0005-0000-0000-000062340000}"/>
    <cellStyle name="Normal 19 2 3 10" xfId="13410" xr:uid="{00000000-0005-0000-0000-000063340000}"/>
    <cellStyle name="Normal 19 2 3 10 2" xfId="13411" xr:uid="{00000000-0005-0000-0000-000064340000}"/>
    <cellStyle name="Normal 19 2 3 11" xfId="13412" xr:uid="{00000000-0005-0000-0000-000065340000}"/>
    <cellStyle name="Normal 19 2 3 2" xfId="13413" xr:uid="{00000000-0005-0000-0000-000066340000}"/>
    <cellStyle name="Normal 19 2 3 2 2" xfId="13414" xr:uid="{00000000-0005-0000-0000-000067340000}"/>
    <cellStyle name="Normal 19 2 3 2 2 2" xfId="13415" xr:uid="{00000000-0005-0000-0000-000068340000}"/>
    <cellStyle name="Normal 19 2 3 2 2 2 2" xfId="13416" xr:uid="{00000000-0005-0000-0000-000069340000}"/>
    <cellStyle name="Normal 19 2 3 2 2 2 2 2" xfId="13417" xr:uid="{00000000-0005-0000-0000-00006A340000}"/>
    <cellStyle name="Normal 19 2 3 2 2 2 3" xfId="13418" xr:uid="{00000000-0005-0000-0000-00006B340000}"/>
    <cellStyle name="Normal 19 2 3 2 2 3" xfId="13419" xr:uid="{00000000-0005-0000-0000-00006C340000}"/>
    <cellStyle name="Normal 19 2 3 2 2 3 2" xfId="13420" xr:uid="{00000000-0005-0000-0000-00006D340000}"/>
    <cellStyle name="Normal 19 2 3 2 2 3 2 2" xfId="13421" xr:uid="{00000000-0005-0000-0000-00006E340000}"/>
    <cellStyle name="Normal 19 2 3 2 2 3 3" xfId="13422" xr:uid="{00000000-0005-0000-0000-00006F340000}"/>
    <cellStyle name="Normal 19 2 3 2 2 4" xfId="13423" xr:uid="{00000000-0005-0000-0000-000070340000}"/>
    <cellStyle name="Normal 19 2 3 2 2 4 2" xfId="13424" xr:uid="{00000000-0005-0000-0000-000071340000}"/>
    <cellStyle name="Normal 19 2 3 2 2 4 2 2" xfId="13425" xr:uid="{00000000-0005-0000-0000-000072340000}"/>
    <cellStyle name="Normal 19 2 3 2 2 4 3" xfId="13426" xr:uid="{00000000-0005-0000-0000-000073340000}"/>
    <cellStyle name="Normal 19 2 3 2 2 5" xfId="13427" xr:uid="{00000000-0005-0000-0000-000074340000}"/>
    <cellStyle name="Normal 19 2 3 2 2 5 2" xfId="13428" xr:uid="{00000000-0005-0000-0000-000075340000}"/>
    <cellStyle name="Normal 19 2 3 2 2 6" xfId="13429" xr:uid="{00000000-0005-0000-0000-000076340000}"/>
    <cellStyle name="Normal 19 2 3 2 2 6 2" xfId="13430" xr:uid="{00000000-0005-0000-0000-000077340000}"/>
    <cellStyle name="Normal 19 2 3 2 2 7" xfId="13431" xr:uid="{00000000-0005-0000-0000-000078340000}"/>
    <cellStyle name="Normal 19 2 3 2 3" xfId="13432" xr:uid="{00000000-0005-0000-0000-000079340000}"/>
    <cellStyle name="Normal 19 2 3 2 3 2" xfId="13433" xr:uid="{00000000-0005-0000-0000-00007A340000}"/>
    <cellStyle name="Normal 19 2 3 2 3 2 2" xfId="13434" xr:uid="{00000000-0005-0000-0000-00007B340000}"/>
    <cellStyle name="Normal 19 2 3 2 3 2 2 2" xfId="13435" xr:uid="{00000000-0005-0000-0000-00007C340000}"/>
    <cellStyle name="Normal 19 2 3 2 3 2 3" xfId="13436" xr:uid="{00000000-0005-0000-0000-00007D340000}"/>
    <cellStyle name="Normal 19 2 3 2 3 3" xfId="13437" xr:uid="{00000000-0005-0000-0000-00007E340000}"/>
    <cellStyle name="Normal 19 2 3 2 3 3 2" xfId="13438" xr:uid="{00000000-0005-0000-0000-00007F340000}"/>
    <cellStyle name="Normal 19 2 3 2 3 3 2 2" xfId="13439" xr:uid="{00000000-0005-0000-0000-000080340000}"/>
    <cellStyle name="Normal 19 2 3 2 3 3 3" xfId="13440" xr:uid="{00000000-0005-0000-0000-000081340000}"/>
    <cellStyle name="Normal 19 2 3 2 3 4" xfId="13441" xr:uid="{00000000-0005-0000-0000-000082340000}"/>
    <cellStyle name="Normal 19 2 3 2 3 4 2" xfId="13442" xr:uid="{00000000-0005-0000-0000-000083340000}"/>
    <cellStyle name="Normal 19 2 3 2 3 4 2 2" xfId="13443" xr:uid="{00000000-0005-0000-0000-000084340000}"/>
    <cellStyle name="Normal 19 2 3 2 3 4 3" xfId="13444" xr:uid="{00000000-0005-0000-0000-000085340000}"/>
    <cellStyle name="Normal 19 2 3 2 3 5" xfId="13445" xr:uid="{00000000-0005-0000-0000-000086340000}"/>
    <cellStyle name="Normal 19 2 3 2 3 5 2" xfId="13446" xr:uid="{00000000-0005-0000-0000-000087340000}"/>
    <cellStyle name="Normal 19 2 3 2 3 6" xfId="13447" xr:uid="{00000000-0005-0000-0000-000088340000}"/>
    <cellStyle name="Normal 19 2 3 2 3 6 2" xfId="13448" xr:uid="{00000000-0005-0000-0000-000089340000}"/>
    <cellStyle name="Normal 19 2 3 2 3 7" xfId="13449" xr:uid="{00000000-0005-0000-0000-00008A340000}"/>
    <cellStyle name="Normal 19 2 3 2 4" xfId="13450" xr:uid="{00000000-0005-0000-0000-00008B340000}"/>
    <cellStyle name="Normal 19 2 3 2 4 2" xfId="13451" xr:uid="{00000000-0005-0000-0000-00008C340000}"/>
    <cellStyle name="Normal 19 2 3 2 4 2 2" xfId="13452" xr:uid="{00000000-0005-0000-0000-00008D340000}"/>
    <cellStyle name="Normal 19 2 3 2 4 3" xfId="13453" xr:uid="{00000000-0005-0000-0000-00008E340000}"/>
    <cellStyle name="Normal 19 2 3 2 5" xfId="13454" xr:uid="{00000000-0005-0000-0000-00008F340000}"/>
    <cellStyle name="Normal 19 2 3 2 5 2" xfId="13455" xr:uid="{00000000-0005-0000-0000-000090340000}"/>
    <cellStyle name="Normal 19 2 3 2 5 2 2" xfId="13456" xr:uid="{00000000-0005-0000-0000-000091340000}"/>
    <cellStyle name="Normal 19 2 3 2 5 3" xfId="13457" xr:uid="{00000000-0005-0000-0000-000092340000}"/>
    <cellStyle name="Normal 19 2 3 2 6" xfId="13458" xr:uid="{00000000-0005-0000-0000-000093340000}"/>
    <cellStyle name="Normal 19 2 3 2 6 2" xfId="13459" xr:uid="{00000000-0005-0000-0000-000094340000}"/>
    <cellStyle name="Normal 19 2 3 2 6 2 2" xfId="13460" xr:uid="{00000000-0005-0000-0000-000095340000}"/>
    <cellStyle name="Normal 19 2 3 2 6 3" xfId="13461" xr:uid="{00000000-0005-0000-0000-000096340000}"/>
    <cellStyle name="Normal 19 2 3 2 7" xfId="13462" xr:uid="{00000000-0005-0000-0000-000097340000}"/>
    <cellStyle name="Normal 19 2 3 2 7 2" xfId="13463" xr:uid="{00000000-0005-0000-0000-000098340000}"/>
    <cellStyle name="Normal 19 2 3 2 8" xfId="13464" xr:uid="{00000000-0005-0000-0000-000099340000}"/>
    <cellStyle name="Normal 19 2 3 2 8 2" xfId="13465" xr:uid="{00000000-0005-0000-0000-00009A340000}"/>
    <cellStyle name="Normal 19 2 3 2 9" xfId="13466" xr:uid="{00000000-0005-0000-0000-00009B340000}"/>
    <cellStyle name="Normal 19 2 3 3" xfId="13467" xr:uid="{00000000-0005-0000-0000-00009C340000}"/>
    <cellStyle name="Normal 19 2 3 3 2" xfId="13468" xr:uid="{00000000-0005-0000-0000-00009D340000}"/>
    <cellStyle name="Normal 19 2 3 3 2 2" xfId="13469" xr:uid="{00000000-0005-0000-0000-00009E340000}"/>
    <cellStyle name="Normal 19 2 3 3 2 2 2" xfId="13470" xr:uid="{00000000-0005-0000-0000-00009F340000}"/>
    <cellStyle name="Normal 19 2 3 3 2 2 2 2" xfId="13471" xr:uid="{00000000-0005-0000-0000-0000A0340000}"/>
    <cellStyle name="Normal 19 2 3 3 2 2 3" xfId="13472" xr:uid="{00000000-0005-0000-0000-0000A1340000}"/>
    <cellStyle name="Normal 19 2 3 3 2 3" xfId="13473" xr:uid="{00000000-0005-0000-0000-0000A2340000}"/>
    <cellStyle name="Normal 19 2 3 3 2 3 2" xfId="13474" xr:uid="{00000000-0005-0000-0000-0000A3340000}"/>
    <cellStyle name="Normal 19 2 3 3 2 3 2 2" xfId="13475" xr:uid="{00000000-0005-0000-0000-0000A4340000}"/>
    <cellStyle name="Normal 19 2 3 3 2 3 3" xfId="13476" xr:uid="{00000000-0005-0000-0000-0000A5340000}"/>
    <cellStyle name="Normal 19 2 3 3 2 4" xfId="13477" xr:uid="{00000000-0005-0000-0000-0000A6340000}"/>
    <cellStyle name="Normal 19 2 3 3 2 4 2" xfId="13478" xr:uid="{00000000-0005-0000-0000-0000A7340000}"/>
    <cellStyle name="Normal 19 2 3 3 2 4 2 2" xfId="13479" xr:uid="{00000000-0005-0000-0000-0000A8340000}"/>
    <cellStyle name="Normal 19 2 3 3 2 4 3" xfId="13480" xr:uid="{00000000-0005-0000-0000-0000A9340000}"/>
    <cellStyle name="Normal 19 2 3 3 2 5" xfId="13481" xr:uid="{00000000-0005-0000-0000-0000AA340000}"/>
    <cellStyle name="Normal 19 2 3 3 2 5 2" xfId="13482" xr:uid="{00000000-0005-0000-0000-0000AB340000}"/>
    <cellStyle name="Normal 19 2 3 3 2 6" xfId="13483" xr:uid="{00000000-0005-0000-0000-0000AC340000}"/>
    <cellStyle name="Normal 19 2 3 3 2 6 2" xfId="13484" xr:uid="{00000000-0005-0000-0000-0000AD340000}"/>
    <cellStyle name="Normal 19 2 3 3 2 7" xfId="13485" xr:uid="{00000000-0005-0000-0000-0000AE340000}"/>
    <cellStyle name="Normal 19 2 3 3 3" xfId="13486" xr:uid="{00000000-0005-0000-0000-0000AF340000}"/>
    <cellStyle name="Normal 19 2 3 3 3 2" xfId="13487" xr:uid="{00000000-0005-0000-0000-0000B0340000}"/>
    <cellStyle name="Normal 19 2 3 3 3 2 2" xfId="13488" xr:uid="{00000000-0005-0000-0000-0000B1340000}"/>
    <cellStyle name="Normal 19 2 3 3 3 3" xfId="13489" xr:uid="{00000000-0005-0000-0000-0000B2340000}"/>
    <cellStyle name="Normal 19 2 3 3 4" xfId="13490" xr:uid="{00000000-0005-0000-0000-0000B3340000}"/>
    <cellStyle name="Normal 19 2 3 3 4 2" xfId="13491" xr:uid="{00000000-0005-0000-0000-0000B4340000}"/>
    <cellStyle name="Normal 19 2 3 3 4 2 2" xfId="13492" xr:uid="{00000000-0005-0000-0000-0000B5340000}"/>
    <cellStyle name="Normal 19 2 3 3 4 3" xfId="13493" xr:uid="{00000000-0005-0000-0000-0000B6340000}"/>
    <cellStyle name="Normal 19 2 3 3 5" xfId="13494" xr:uid="{00000000-0005-0000-0000-0000B7340000}"/>
    <cellStyle name="Normal 19 2 3 3 5 2" xfId="13495" xr:uid="{00000000-0005-0000-0000-0000B8340000}"/>
    <cellStyle name="Normal 19 2 3 3 5 2 2" xfId="13496" xr:uid="{00000000-0005-0000-0000-0000B9340000}"/>
    <cellStyle name="Normal 19 2 3 3 5 3" xfId="13497" xr:uid="{00000000-0005-0000-0000-0000BA340000}"/>
    <cellStyle name="Normal 19 2 3 3 6" xfId="13498" xr:uid="{00000000-0005-0000-0000-0000BB340000}"/>
    <cellStyle name="Normal 19 2 3 3 6 2" xfId="13499" xr:uid="{00000000-0005-0000-0000-0000BC340000}"/>
    <cellStyle name="Normal 19 2 3 3 7" xfId="13500" xr:uid="{00000000-0005-0000-0000-0000BD340000}"/>
    <cellStyle name="Normal 19 2 3 3 7 2" xfId="13501" xr:uid="{00000000-0005-0000-0000-0000BE340000}"/>
    <cellStyle name="Normal 19 2 3 3 8" xfId="13502" xr:uid="{00000000-0005-0000-0000-0000BF340000}"/>
    <cellStyle name="Normal 19 2 3 4" xfId="13503" xr:uid="{00000000-0005-0000-0000-0000C0340000}"/>
    <cellStyle name="Normal 19 2 3 4 2" xfId="13504" xr:uid="{00000000-0005-0000-0000-0000C1340000}"/>
    <cellStyle name="Normal 19 2 3 4 2 2" xfId="13505" xr:uid="{00000000-0005-0000-0000-0000C2340000}"/>
    <cellStyle name="Normal 19 2 3 4 2 2 2" xfId="13506" xr:uid="{00000000-0005-0000-0000-0000C3340000}"/>
    <cellStyle name="Normal 19 2 3 4 2 3" xfId="13507" xr:uid="{00000000-0005-0000-0000-0000C4340000}"/>
    <cellStyle name="Normal 19 2 3 4 3" xfId="13508" xr:uid="{00000000-0005-0000-0000-0000C5340000}"/>
    <cellStyle name="Normal 19 2 3 4 3 2" xfId="13509" xr:uid="{00000000-0005-0000-0000-0000C6340000}"/>
    <cellStyle name="Normal 19 2 3 4 3 2 2" xfId="13510" xr:uid="{00000000-0005-0000-0000-0000C7340000}"/>
    <cellStyle name="Normal 19 2 3 4 3 3" xfId="13511" xr:uid="{00000000-0005-0000-0000-0000C8340000}"/>
    <cellStyle name="Normal 19 2 3 4 4" xfId="13512" xr:uid="{00000000-0005-0000-0000-0000C9340000}"/>
    <cellStyle name="Normal 19 2 3 4 4 2" xfId="13513" xr:uid="{00000000-0005-0000-0000-0000CA340000}"/>
    <cellStyle name="Normal 19 2 3 4 4 2 2" xfId="13514" xr:uid="{00000000-0005-0000-0000-0000CB340000}"/>
    <cellStyle name="Normal 19 2 3 4 4 3" xfId="13515" xr:uid="{00000000-0005-0000-0000-0000CC340000}"/>
    <cellStyle name="Normal 19 2 3 4 5" xfId="13516" xr:uid="{00000000-0005-0000-0000-0000CD340000}"/>
    <cellStyle name="Normal 19 2 3 4 5 2" xfId="13517" xr:uid="{00000000-0005-0000-0000-0000CE340000}"/>
    <cellStyle name="Normal 19 2 3 4 6" xfId="13518" xr:uid="{00000000-0005-0000-0000-0000CF340000}"/>
    <cellStyle name="Normal 19 2 3 4 6 2" xfId="13519" xr:uid="{00000000-0005-0000-0000-0000D0340000}"/>
    <cellStyle name="Normal 19 2 3 4 7" xfId="13520" xr:uid="{00000000-0005-0000-0000-0000D1340000}"/>
    <cellStyle name="Normal 19 2 3 5" xfId="13521" xr:uid="{00000000-0005-0000-0000-0000D2340000}"/>
    <cellStyle name="Normal 19 2 3 5 2" xfId="13522" xr:uid="{00000000-0005-0000-0000-0000D3340000}"/>
    <cellStyle name="Normal 19 2 3 5 2 2" xfId="13523" xr:uid="{00000000-0005-0000-0000-0000D4340000}"/>
    <cellStyle name="Normal 19 2 3 5 2 2 2" xfId="13524" xr:uid="{00000000-0005-0000-0000-0000D5340000}"/>
    <cellStyle name="Normal 19 2 3 5 2 3" xfId="13525" xr:uid="{00000000-0005-0000-0000-0000D6340000}"/>
    <cellStyle name="Normal 19 2 3 5 3" xfId="13526" xr:uid="{00000000-0005-0000-0000-0000D7340000}"/>
    <cellStyle name="Normal 19 2 3 5 3 2" xfId="13527" xr:uid="{00000000-0005-0000-0000-0000D8340000}"/>
    <cellStyle name="Normal 19 2 3 5 3 2 2" xfId="13528" xr:uid="{00000000-0005-0000-0000-0000D9340000}"/>
    <cellStyle name="Normal 19 2 3 5 3 3" xfId="13529" xr:uid="{00000000-0005-0000-0000-0000DA340000}"/>
    <cellStyle name="Normal 19 2 3 5 4" xfId="13530" xr:uid="{00000000-0005-0000-0000-0000DB340000}"/>
    <cellStyle name="Normal 19 2 3 5 4 2" xfId="13531" xr:uid="{00000000-0005-0000-0000-0000DC340000}"/>
    <cellStyle name="Normal 19 2 3 5 4 2 2" xfId="13532" xr:uid="{00000000-0005-0000-0000-0000DD340000}"/>
    <cellStyle name="Normal 19 2 3 5 4 3" xfId="13533" xr:uid="{00000000-0005-0000-0000-0000DE340000}"/>
    <cellStyle name="Normal 19 2 3 5 5" xfId="13534" xr:uid="{00000000-0005-0000-0000-0000DF340000}"/>
    <cellStyle name="Normal 19 2 3 5 5 2" xfId="13535" xr:uid="{00000000-0005-0000-0000-0000E0340000}"/>
    <cellStyle name="Normal 19 2 3 5 6" xfId="13536" xr:uid="{00000000-0005-0000-0000-0000E1340000}"/>
    <cellStyle name="Normal 19 2 3 5 6 2" xfId="13537" xr:uid="{00000000-0005-0000-0000-0000E2340000}"/>
    <cellStyle name="Normal 19 2 3 5 7" xfId="13538" xr:uid="{00000000-0005-0000-0000-0000E3340000}"/>
    <cellStyle name="Normal 19 2 3 6" xfId="13539" xr:uid="{00000000-0005-0000-0000-0000E4340000}"/>
    <cellStyle name="Normal 19 2 3 6 2" xfId="13540" xr:uid="{00000000-0005-0000-0000-0000E5340000}"/>
    <cellStyle name="Normal 19 2 3 6 2 2" xfId="13541" xr:uid="{00000000-0005-0000-0000-0000E6340000}"/>
    <cellStyle name="Normal 19 2 3 6 3" xfId="13542" xr:uid="{00000000-0005-0000-0000-0000E7340000}"/>
    <cellStyle name="Normal 19 2 3 7" xfId="13543" xr:uid="{00000000-0005-0000-0000-0000E8340000}"/>
    <cellStyle name="Normal 19 2 3 7 2" xfId="13544" xr:uid="{00000000-0005-0000-0000-0000E9340000}"/>
    <cellStyle name="Normal 19 2 3 7 2 2" xfId="13545" xr:uid="{00000000-0005-0000-0000-0000EA340000}"/>
    <cellStyle name="Normal 19 2 3 7 3" xfId="13546" xr:uid="{00000000-0005-0000-0000-0000EB340000}"/>
    <cellStyle name="Normal 19 2 3 8" xfId="13547" xr:uid="{00000000-0005-0000-0000-0000EC340000}"/>
    <cellStyle name="Normal 19 2 3 8 2" xfId="13548" xr:uid="{00000000-0005-0000-0000-0000ED340000}"/>
    <cellStyle name="Normal 19 2 3 8 2 2" xfId="13549" xr:uid="{00000000-0005-0000-0000-0000EE340000}"/>
    <cellStyle name="Normal 19 2 3 8 3" xfId="13550" xr:uid="{00000000-0005-0000-0000-0000EF340000}"/>
    <cellStyle name="Normal 19 2 3 9" xfId="13551" xr:uid="{00000000-0005-0000-0000-0000F0340000}"/>
    <cellStyle name="Normal 19 2 3 9 2" xfId="13552" xr:uid="{00000000-0005-0000-0000-0000F1340000}"/>
    <cellStyle name="Normal 19 2 4" xfId="13553" xr:uid="{00000000-0005-0000-0000-0000F2340000}"/>
    <cellStyle name="Normal 19 2 4 2" xfId="13554" xr:uid="{00000000-0005-0000-0000-0000F3340000}"/>
    <cellStyle name="Normal 19 2 4 2 2" xfId="13555" xr:uid="{00000000-0005-0000-0000-0000F4340000}"/>
    <cellStyle name="Normal 19 2 4 2 2 2" xfId="13556" xr:uid="{00000000-0005-0000-0000-0000F5340000}"/>
    <cellStyle name="Normal 19 2 4 2 2 2 2" xfId="13557" xr:uid="{00000000-0005-0000-0000-0000F6340000}"/>
    <cellStyle name="Normal 19 2 4 2 2 3" xfId="13558" xr:uid="{00000000-0005-0000-0000-0000F7340000}"/>
    <cellStyle name="Normal 19 2 4 2 3" xfId="13559" xr:uid="{00000000-0005-0000-0000-0000F8340000}"/>
    <cellStyle name="Normal 19 2 4 2 3 2" xfId="13560" xr:uid="{00000000-0005-0000-0000-0000F9340000}"/>
    <cellStyle name="Normal 19 2 4 2 3 2 2" xfId="13561" xr:uid="{00000000-0005-0000-0000-0000FA340000}"/>
    <cellStyle name="Normal 19 2 4 2 3 3" xfId="13562" xr:uid="{00000000-0005-0000-0000-0000FB340000}"/>
    <cellStyle name="Normal 19 2 4 2 4" xfId="13563" xr:uid="{00000000-0005-0000-0000-0000FC340000}"/>
    <cellStyle name="Normal 19 2 4 2 4 2" xfId="13564" xr:uid="{00000000-0005-0000-0000-0000FD340000}"/>
    <cellStyle name="Normal 19 2 4 2 4 2 2" xfId="13565" xr:uid="{00000000-0005-0000-0000-0000FE340000}"/>
    <cellStyle name="Normal 19 2 4 2 4 3" xfId="13566" xr:uid="{00000000-0005-0000-0000-0000FF340000}"/>
    <cellStyle name="Normal 19 2 4 2 5" xfId="13567" xr:uid="{00000000-0005-0000-0000-000000350000}"/>
    <cellStyle name="Normal 19 2 4 2 5 2" xfId="13568" xr:uid="{00000000-0005-0000-0000-000001350000}"/>
    <cellStyle name="Normal 19 2 4 2 6" xfId="13569" xr:uid="{00000000-0005-0000-0000-000002350000}"/>
    <cellStyle name="Normal 19 2 4 2 6 2" xfId="13570" xr:uid="{00000000-0005-0000-0000-000003350000}"/>
    <cellStyle name="Normal 19 2 4 2 7" xfId="13571" xr:uid="{00000000-0005-0000-0000-000004350000}"/>
    <cellStyle name="Normal 19 2 4 3" xfId="13572" xr:uid="{00000000-0005-0000-0000-000005350000}"/>
    <cellStyle name="Normal 19 2 4 3 2" xfId="13573" xr:uid="{00000000-0005-0000-0000-000006350000}"/>
    <cellStyle name="Normal 19 2 4 3 2 2" xfId="13574" xr:uid="{00000000-0005-0000-0000-000007350000}"/>
    <cellStyle name="Normal 19 2 4 3 2 2 2" xfId="13575" xr:uid="{00000000-0005-0000-0000-000008350000}"/>
    <cellStyle name="Normal 19 2 4 3 2 3" xfId="13576" xr:uid="{00000000-0005-0000-0000-000009350000}"/>
    <cellStyle name="Normal 19 2 4 3 3" xfId="13577" xr:uid="{00000000-0005-0000-0000-00000A350000}"/>
    <cellStyle name="Normal 19 2 4 3 3 2" xfId="13578" xr:uid="{00000000-0005-0000-0000-00000B350000}"/>
    <cellStyle name="Normal 19 2 4 3 3 2 2" xfId="13579" xr:uid="{00000000-0005-0000-0000-00000C350000}"/>
    <cellStyle name="Normal 19 2 4 3 3 3" xfId="13580" xr:uid="{00000000-0005-0000-0000-00000D350000}"/>
    <cellStyle name="Normal 19 2 4 3 4" xfId="13581" xr:uid="{00000000-0005-0000-0000-00000E350000}"/>
    <cellStyle name="Normal 19 2 4 3 4 2" xfId="13582" xr:uid="{00000000-0005-0000-0000-00000F350000}"/>
    <cellStyle name="Normal 19 2 4 3 4 2 2" xfId="13583" xr:uid="{00000000-0005-0000-0000-000010350000}"/>
    <cellStyle name="Normal 19 2 4 3 4 3" xfId="13584" xr:uid="{00000000-0005-0000-0000-000011350000}"/>
    <cellStyle name="Normal 19 2 4 3 5" xfId="13585" xr:uid="{00000000-0005-0000-0000-000012350000}"/>
    <cellStyle name="Normal 19 2 4 3 5 2" xfId="13586" xr:uid="{00000000-0005-0000-0000-000013350000}"/>
    <cellStyle name="Normal 19 2 4 3 6" xfId="13587" xr:uid="{00000000-0005-0000-0000-000014350000}"/>
    <cellStyle name="Normal 19 2 4 3 6 2" xfId="13588" xr:uid="{00000000-0005-0000-0000-000015350000}"/>
    <cellStyle name="Normal 19 2 4 3 7" xfId="13589" xr:uid="{00000000-0005-0000-0000-000016350000}"/>
    <cellStyle name="Normal 19 2 4 4" xfId="13590" xr:uid="{00000000-0005-0000-0000-000017350000}"/>
    <cellStyle name="Normal 19 2 4 4 2" xfId="13591" xr:uid="{00000000-0005-0000-0000-000018350000}"/>
    <cellStyle name="Normal 19 2 4 4 2 2" xfId="13592" xr:uid="{00000000-0005-0000-0000-000019350000}"/>
    <cellStyle name="Normal 19 2 4 4 3" xfId="13593" xr:uid="{00000000-0005-0000-0000-00001A350000}"/>
    <cellStyle name="Normal 19 2 4 5" xfId="13594" xr:uid="{00000000-0005-0000-0000-00001B350000}"/>
    <cellStyle name="Normal 19 2 4 5 2" xfId="13595" xr:uid="{00000000-0005-0000-0000-00001C350000}"/>
    <cellStyle name="Normal 19 2 4 5 2 2" xfId="13596" xr:uid="{00000000-0005-0000-0000-00001D350000}"/>
    <cellStyle name="Normal 19 2 4 5 3" xfId="13597" xr:uid="{00000000-0005-0000-0000-00001E350000}"/>
    <cellStyle name="Normal 19 2 4 6" xfId="13598" xr:uid="{00000000-0005-0000-0000-00001F350000}"/>
    <cellStyle name="Normal 19 2 4 6 2" xfId="13599" xr:uid="{00000000-0005-0000-0000-000020350000}"/>
    <cellStyle name="Normal 19 2 4 6 2 2" xfId="13600" xr:uid="{00000000-0005-0000-0000-000021350000}"/>
    <cellStyle name="Normal 19 2 4 6 3" xfId="13601" xr:uid="{00000000-0005-0000-0000-000022350000}"/>
    <cellStyle name="Normal 19 2 4 7" xfId="13602" xr:uid="{00000000-0005-0000-0000-000023350000}"/>
    <cellStyle name="Normal 19 2 4 7 2" xfId="13603" xr:uid="{00000000-0005-0000-0000-000024350000}"/>
    <cellStyle name="Normal 19 2 4 8" xfId="13604" xr:uid="{00000000-0005-0000-0000-000025350000}"/>
    <cellStyle name="Normal 19 2 4 8 2" xfId="13605" xr:uid="{00000000-0005-0000-0000-000026350000}"/>
    <cellStyle name="Normal 19 2 4 9" xfId="13606" xr:uid="{00000000-0005-0000-0000-000027350000}"/>
    <cellStyle name="Normal 19 2 5" xfId="13607" xr:uid="{00000000-0005-0000-0000-000028350000}"/>
    <cellStyle name="Normal 19 2 5 2" xfId="13608" xr:uid="{00000000-0005-0000-0000-000029350000}"/>
    <cellStyle name="Normal 19 2 5 2 2" xfId="13609" xr:uid="{00000000-0005-0000-0000-00002A350000}"/>
    <cellStyle name="Normal 19 2 5 2 2 2" xfId="13610" xr:uid="{00000000-0005-0000-0000-00002B350000}"/>
    <cellStyle name="Normal 19 2 5 2 2 2 2" xfId="13611" xr:uid="{00000000-0005-0000-0000-00002C350000}"/>
    <cellStyle name="Normal 19 2 5 2 2 3" xfId="13612" xr:uid="{00000000-0005-0000-0000-00002D350000}"/>
    <cellStyle name="Normal 19 2 5 2 3" xfId="13613" xr:uid="{00000000-0005-0000-0000-00002E350000}"/>
    <cellStyle name="Normal 19 2 5 2 3 2" xfId="13614" xr:uid="{00000000-0005-0000-0000-00002F350000}"/>
    <cellStyle name="Normal 19 2 5 2 3 2 2" xfId="13615" xr:uid="{00000000-0005-0000-0000-000030350000}"/>
    <cellStyle name="Normal 19 2 5 2 3 3" xfId="13616" xr:uid="{00000000-0005-0000-0000-000031350000}"/>
    <cellStyle name="Normal 19 2 5 2 4" xfId="13617" xr:uid="{00000000-0005-0000-0000-000032350000}"/>
    <cellStyle name="Normal 19 2 5 2 4 2" xfId="13618" xr:uid="{00000000-0005-0000-0000-000033350000}"/>
    <cellStyle name="Normal 19 2 5 2 4 2 2" xfId="13619" xr:uid="{00000000-0005-0000-0000-000034350000}"/>
    <cellStyle name="Normal 19 2 5 2 4 3" xfId="13620" xr:uid="{00000000-0005-0000-0000-000035350000}"/>
    <cellStyle name="Normal 19 2 5 2 5" xfId="13621" xr:uid="{00000000-0005-0000-0000-000036350000}"/>
    <cellStyle name="Normal 19 2 5 2 5 2" xfId="13622" xr:uid="{00000000-0005-0000-0000-000037350000}"/>
    <cellStyle name="Normal 19 2 5 2 6" xfId="13623" xr:uid="{00000000-0005-0000-0000-000038350000}"/>
    <cellStyle name="Normal 19 2 5 2 6 2" xfId="13624" xr:uid="{00000000-0005-0000-0000-000039350000}"/>
    <cellStyle name="Normal 19 2 5 2 7" xfId="13625" xr:uid="{00000000-0005-0000-0000-00003A350000}"/>
    <cellStyle name="Normal 19 2 5 3" xfId="13626" xr:uid="{00000000-0005-0000-0000-00003B350000}"/>
    <cellStyle name="Normal 19 2 5 3 2" xfId="13627" xr:uid="{00000000-0005-0000-0000-00003C350000}"/>
    <cellStyle name="Normal 19 2 5 3 2 2" xfId="13628" xr:uid="{00000000-0005-0000-0000-00003D350000}"/>
    <cellStyle name="Normal 19 2 5 3 3" xfId="13629" xr:uid="{00000000-0005-0000-0000-00003E350000}"/>
    <cellStyle name="Normal 19 2 5 4" xfId="13630" xr:uid="{00000000-0005-0000-0000-00003F350000}"/>
    <cellStyle name="Normal 19 2 5 4 2" xfId="13631" xr:uid="{00000000-0005-0000-0000-000040350000}"/>
    <cellStyle name="Normal 19 2 5 4 2 2" xfId="13632" xr:uid="{00000000-0005-0000-0000-000041350000}"/>
    <cellStyle name="Normal 19 2 5 4 3" xfId="13633" xr:uid="{00000000-0005-0000-0000-000042350000}"/>
    <cellStyle name="Normal 19 2 5 5" xfId="13634" xr:uid="{00000000-0005-0000-0000-000043350000}"/>
    <cellStyle name="Normal 19 2 5 5 2" xfId="13635" xr:uid="{00000000-0005-0000-0000-000044350000}"/>
    <cellStyle name="Normal 19 2 5 5 2 2" xfId="13636" xr:uid="{00000000-0005-0000-0000-000045350000}"/>
    <cellStyle name="Normal 19 2 5 5 3" xfId="13637" xr:uid="{00000000-0005-0000-0000-000046350000}"/>
    <cellStyle name="Normal 19 2 5 6" xfId="13638" xr:uid="{00000000-0005-0000-0000-000047350000}"/>
    <cellStyle name="Normal 19 2 5 6 2" xfId="13639" xr:uid="{00000000-0005-0000-0000-000048350000}"/>
    <cellStyle name="Normal 19 2 5 7" xfId="13640" xr:uid="{00000000-0005-0000-0000-000049350000}"/>
    <cellStyle name="Normal 19 2 5 7 2" xfId="13641" xr:uid="{00000000-0005-0000-0000-00004A350000}"/>
    <cellStyle name="Normal 19 2 5 8" xfId="13642" xr:uid="{00000000-0005-0000-0000-00004B350000}"/>
    <cellStyle name="Normal 19 2 6" xfId="13643" xr:uid="{00000000-0005-0000-0000-00004C350000}"/>
    <cellStyle name="Normal 19 2 6 2" xfId="13644" xr:uid="{00000000-0005-0000-0000-00004D350000}"/>
    <cellStyle name="Normal 19 2 6 2 2" xfId="13645" xr:uid="{00000000-0005-0000-0000-00004E350000}"/>
    <cellStyle name="Normal 19 2 6 2 2 2" xfId="13646" xr:uid="{00000000-0005-0000-0000-00004F350000}"/>
    <cellStyle name="Normal 19 2 6 2 3" xfId="13647" xr:uid="{00000000-0005-0000-0000-000050350000}"/>
    <cellStyle name="Normal 19 2 6 3" xfId="13648" xr:uid="{00000000-0005-0000-0000-000051350000}"/>
    <cellStyle name="Normal 19 2 6 3 2" xfId="13649" xr:uid="{00000000-0005-0000-0000-000052350000}"/>
    <cellStyle name="Normal 19 2 6 3 2 2" xfId="13650" xr:uid="{00000000-0005-0000-0000-000053350000}"/>
    <cellStyle name="Normal 19 2 6 3 3" xfId="13651" xr:uid="{00000000-0005-0000-0000-000054350000}"/>
    <cellStyle name="Normal 19 2 6 4" xfId="13652" xr:uid="{00000000-0005-0000-0000-000055350000}"/>
    <cellStyle name="Normal 19 2 6 4 2" xfId="13653" xr:uid="{00000000-0005-0000-0000-000056350000}"/>
    <cellStyle name="Normal 19 2 6 4 2 2" xfId="13654" xr:uid="{00000000-0005-0000-0000-000057350000}"/>
    <cellStyle name="Normal 19 2 6 4 3" xfId="13655" xr:uid="{00000000-0005-0000-0000-000058350000}"/>
    <cellStyle name="Normal 19 2 6 5" xfId="13656" xr:uid="{00000000-0005-0000-0000-000059350000}"/>
    <cellStyle name="Normal 19 2 6 5 2" xfId="13657" xr:uid="{00000000-0005-0000-0000-00005A350000}"/>
    <cellStyle name="Normal 19 2 6 6" xfId="13658" xr:uid="{00000000-0005-0000-0000-00005B350000}"/>
    <cellStyle name="Normal 19 2 6 6 2" xfId="13659" xr:uid="{00000000-0005-0000-0000-00005C350000}"/>
    <cellStyle name="Normal 19 2 6 7" xfId="13660" xr:uid="{00000000-0005-0000-0000-00005D350000}"/>
    <cellStyle name="Normal 19 2 7" xfId="13661" xr:uid="{00000000-0005-0000-0000-00005E350000}"/>
    <cellStyle name="Normal 19 2 7 2" xfId="13662" xr:uid="{00000000-0005-0000-0000-00005F350000}"/>
    <cellStyle name="Normal 19 2 7 2 2" xfId="13663" xr:uid="{00000000-0005-0000-0000-000060350000}"/>
    <cellStyle name="Normal 19 2 7 2 2 2" xfId="13664" xr:uid="{00000000-0005-0000-0000-000061350000}"/>
    <cellStyle name="Normal 19 2 7 2 3" xfId="13665" xr:uid="{00000000-0005-0000-0000-000062350000}"/>
    <cellStyle name="Normal 19 2 7 3" xfId="13666" xr:uid="{00000000-0005-0000-0000-000063350000}"/>
    <cellStyle name="Normal 19 2 7 3 2" xfId="13667" xr:uid="{00000000-0005-0000-0000-000064350000}"/>
    <cellStyle name="Normal 19 2 7 3 2 2" xfId="13668" xr:uid="{00000000-0005-0000-0000-000065350000}"/>
    <cellStyle name="Normal 19 2 7 3 3" xfId="13669" xr:uid="{00000000-0005-0000-0000-000066350000}"/>
    <cellStyle name="Normal 19 2 7 4" xfId="13670" xr:uid="{00000000-0005-0000-0000-000067350000}"/>
    <cellStyle name="Normal 19 2 7 4 2" xfId="13671" xr:uid="{00000000-0005-0000-0000-000068350000}"/>
    <cellStyle name="Normal 19 2 7 4 2 2" xfId="13672" xr:uid="{00000000-0005-0000-0000-000069350000}"/>
    <cellStyle name="Normal 19 2 7 4 3" xfId="13673" xr:uid="{00000000-0005-0000-0000-00006A350000}"/>
    <cellStyle name="Normal 19 2 7 5" xfId="13674" xr:uid="{00000000-0005-0000-0000-00006B350000}"/>
    <cellStyle name="Normal 19 2 7 5 2" xfId="13675" xr:uid="{00000000-0005-0000-0000-00006C350000}"/>
    <cellStyle name="Normal 19 2 7 6" xfId="13676" xr:uid="{00000000-0005-0000-0000-00006D350000}"/>
    <cellStyle name="Normal 19 2 7 6 2" xfId="13677" xr:uid="{00000000-0005-0000-0000-00006E350000}"/>
    <cellStyle name="Normal 19 2 7 7" xfId="13678" xr:uid="{00000000-0005-0000-0000-00006F350000}"/>
    <cellStyle name="Normal 19 2 8" xfId="13679" xr:uid="{00000000-0005-0000-0000-000070350000}"/>
    <cellStyle name="Normal 19 2 8 2" xfId="13680" xr:uid="{00000000-0005-0000-0000-000071350000}"/>
    <cellStyle name="Normal 19 2 8 2 2" xfId="13681" xr:uid="{00000000-0005-0000-0000-000072350000}"/>
    <cellStyle name="Normal 19 2 8 3" xfId="13682" xr:uid="{00000000-0005-0000-0000-000073350000}"/>
    <cellStyle name="Normal 19 2 9" xfId="13683" xr:uid="{00000000-0005-0000-0000-000074350000}"/>
    <cellStyle name="Normal 19 2 9 2" xfId="13684" xr:uid="{00000000-0005-0000-0000-000075350000}"/>
    <cellStyle name="Normal 19 2 9 2 2" xfId="13685" xr:uid="{00000000-0005-0000-0000-000076350000}"/>
    <cellStyle name="Normal 19 2 9 3" xfId="13686" xr:uid="{00000000-0005-0000-0000-000077350000}"/>
    <cellStyle name="Normal 19 2_Confidential Information" xfId="13687" xr:uid="{00000000-0005-0000-0000-000078350000}"/>
    <cellStyle name="Normal 19 3" xfId="13688" xr:uid="{00000000-0005-0000-0000-000079350000}"/>
    <cellStyle name="Normal 19 3 10" xfId="13689" xr:uid="{00000000-0005-0000-0000-00007A350000}"/>
    <cellStyle name="Normal 19 3 10 2" xfId="13690" xr:uid="{00000000-0005-0000-0000-00007B350000}"/>
    <cellStyle name="Normal 19 3 10 2 2" xfId="13691" xr:uid="{00000000-0005-0000-0000-00007C350000}"/>
    <cellStyle name="Normal 19 3 10 3" xfId="13692" xr:uid="{00000000-0005-0000-0000-00007D350000}"/>
    <cellStyle name="Normal 19 3 11" xfId="13693" xr:uid="{00000000-0005-0000-0000-00007E350000}"/>
    <cellStyle name="Normal 19 3 11 2" xfId="13694" xr:uid="{00000000-0005-0000-0000-00007F350000}"/>
    <cellStyle name="Normal 19 3 12" xfId="13695" xr:uid="{00000000-0005-0000-0000-000080350000}"/>
    <cellStyle name="Normal 19 3 12 2" xfId="13696" xr:uid="{00000000-0005-0000-0000-000081350000}"/>
    <cellStyle name="Normal 19 3 13" xfId="13697" xr:uid="{00000000-0005-0000-0000-000082350000}"/>
    <cellStyle name="Normal 19 3 2" xfId="13698" xr:uid="{00000000-0005-0000-0000-000083350000}"/>
    <cellStyle name="Normal 19 3 2 10" xfId="13699" xr:uid="{00000000-0005-0000-0000-000084350000}"/>
    <cellStyle name="Normal 19 3 2 10 2" xfId="13700" xr:uid="{00000000-0005-0000-0000-000085350000}"/>
    <cellStyle name="Normal 19 3 2 11" xfId="13701" xr:uid="{00000000-0005-0000-0000-000086350000}"/>
    <cellStyle name="Normal 19 3 2 2" xfId="13702" xr:uid="{00000000-0005-0000-0000-000087350000}"/>
    <cellStyle name="Normal 19 3 2 2 2" xfId="13703" xr:uid="{00000000-0005-0000-0000-000088350000}"/>
    <cellStyle name="Normal 19 3 2 2 2 2" xfId="13704" xr:uid="{00000000-0005-0000-0000-000089350000}"/>
    <cellStyle name="Normal 19 3 2 2 2 2 2" xfId="13705" xr:uid="{00000000-0005-0000-0000-00008A350000}"/>
    <cellStyle name="Normal 19 3 2 2 2 2 2 2" xfId="13706" xr:uid="{00000000-0005-0000-0000-00008B350000}"/>
    <cellStyle name="Normal 19 3 2 2 2 2 3" xfId="13707" xr:uid="{00000000-0005-0000-0000-00008C350000}"/>
    <cellStyle name="Normal 19 3 2 2 2 3" xfId="13708" xr:uid="{00000000-0005-0000-0000-00008D350000}"/>
    <cellStyle name="Normal 19 3 2 2 2 3 2" xfId="13709" xr:uid="{00000000-0005-0000-0000-00008E350000}"/>
    <cellStyle name="Normal 19 3 2 2 2 3 2 2" xfId="13710" xr:uid="{00000000-0005-0000-0000-00008F350000}"/>
    <cellStyle name="Normal 19 3 2 2 2 3 3" xfId="13711" xr:uid="{00000000-0005-0000-0000-000090350000}"/>
    <cellStyle name="Normal 19 3 2 2 2 4" xfId="13712" xr:uid="{00000000-0005-0000-0000-000091350000}"/>
    <cellStyle name="Normal 19 3 2 2 2 4 2" xfId="13713" xr:uid="{00000000-0005-0000-0000-000092350000}"/>
    <cellStyle name="Normal 19 3 2 2 2 4 2 2" xfId="13714" xr:uid="{00000000-0005-0000-0000-000093350000}"/>
    <cellStyle name="Normal 19 3 2 2 2 4 3" xfId="13715" xr:uid="{00000000-0005-0000-0000-000094350000}"/>
    <cellStyle name="Normal 19 3 2 2 2 5" xfId="13716" xr:uid="{00000000-0005-0000-0000-000095350000}"/>
    <cellStyle name="Normal 19 3 2 2 2 5 2" xfId="13717" xr:uid="{00000000-0005-0000-0000-000096350000}"/>
    <cellStyle name="Normal 19 3 2 2 2 6" xfId="13718" xr:uid="{00000000-0005-0000-0000-000097350000}"/>
    <cellStyle name="Normal 19 3 2 2 2 6 2" xfId="13719" xr:uid="{00000000-0005-0000-0000-000098350000}"/>
    <cellStyle name="Normal 19 3 2 2 2 7" xfId="13720" xr:uid="{00000000-0005-0000-0000-000099350000}"/>
    <cellStyle name="Normal 19 3 2 2 3" xfId="13721" xr:uid="{00000000-0005-0000-0000-00009A350000}"/>
    <cellStyle name="Normal 19 3 2 2 3 2" xfId="13722" xr:uid="{00000000-0005-0000-0000-00009B350000}"/>
    <cellStyle name="Normal 19 3 2 2 3 2 2" xfId="13723" xr:uid="{00000000-0005-0000-0000-00009C350000}"/>
    <cellStyle name="Normal 19 3 2 2 3 2 2 2" xfId="13724" xr:uid="{00000000-0005-0000-0000-00009D350000}"/>
    <cellStyle name="Normal 19 3 2 2 3 2 3" xfId="13725" xr:uid="{00000000-0005-0000-0000-00009E350000}"/>
    <cellStyle name="Normal 19 3 2 2 3 3" xfId="13726" xr:uid="{00000000-0005-0000-0000-00009F350000}"/>
    <cellStyle name="Normal 19 3 2 2 3 3 2" xfId="13727" xr:uid="{00000000-0005-0000-0000-0000A0350000}"/>
    <cellStyle name="Normal 19 3 2 2 3 3 2 2" xfId="13728" xr:uid="{00000000-0005-0000-0000-0000A1350000}"/>
    <cellStyle name="Normal 19 3 2 2 3 3 3" xfId="13729" xr:uid="{00000000-0005-0000-0000-0000A2350000}"/>
    <cellStyle name="Normal 19 3 2 2 3 4" xfId="13730" xr:uid="{00000000-0005-0000-0000-0000A3350000}"/>
    <cellStyle name="Normal 19 3 2 2 3 4 2" xfId="13731" xr:uid="{00000000-0005-0000-0000-0000A4350000}"/>
    <cellStyle name="Normal 19 3 2 2 3 4 2 2" xfId="13732" xr:uid="{00000000-0005-0000-0000-0000A5350000}"/>
    <cellStyle name="Normal 19 3 2 2 3 4 3" xfId="13733" xr:uid="{00000000-0005-0000-0000-0000A6350000}"/>
    <cellStyle name="Normal 19 3 2 2 3 5" xfId="13734" xr:uid="{00000000-0005-0000-0000-0000A7350000}"/>
    <cellStyle name="Normal 19 3 2 2 3 5 2" xfId="13735" xr:uid="{00000000-0005-0000-0000-0000A8350000}"/>
    <cellStyle name="Normal 19 3 2 2 3 6" xfId="13736" xr:uid="{00000000-0005-0000-0000-0000A9350000}"/>
    <cellStyle name="Normal 19 3 2 2 3 6 2" xfId="13737" xr:uid="{00000000-0005-0000-0000-0000AA350000}"/>
    <cellStyle name="Normal 19 3 2 2 3 7" xfId="13738" xr:uid="{00000000-0005-0000-0000-0000AB350000}"/>
    <cellStyle name="Normal 19 3 2 2 4" xfId="13739" xr:uid="{00000000-0005-0000-0000-0000AC350000}"/>
    <cellStyle name="Normal 19 3 2 2 4 2" xfId="13740" xr:uid="{00000000-0005-0000-0000-0000AD350000}"/>
    <cellStyle name="Normal 19 3 2 2 4 2 2" xfId="13741" xr:uid="{00000000-0005-0000-0000-0000AE350000}"/>
    <cellStyle name="Normal 19 3 2 2 4 3" xfId="13742" xr:uid="{00000000-0005-0000-0000-0000AF350000}"/>
    <cellStyle name="Normal 19 3 2 2 5" xfId="13743" xr:uid="{00000000-0005-0000-0000-0000B0350000}"/>
    <cellStyle name="Normal 19 3 2 2 5 2" xfId="13744" xr:uid="{00000000-0005-0000-0000-0000B1350000}"/>
    <cellStyle name="Normal 19 3 2 2 5 2 2" xfId="13745" xr:uid="{00000000-0005-0000-0000-0000B2350000}"/>
    <cellStyle name="Normal 19 3 2 2 5 3" xfId="13746" xr:uid="{00000000-0005-0000-0000-0000B3350000}"/>
    <cellStyle name="Normal 19 3 2 2 6" xfId="13747" xr:uid="{00000000-0005-0000-0000-0000B4350000}"/>
    <cellStyle name="Normal 19 3 2 2 6 2" xfId="13748" xr:uid="{00000000-0005-0000-0000-0000B5350000}"/>
    <cellStyle name="Normal 19 3 2 2 6 2 2" xfId="13749" xr:uid="{00000000-0005-0000-0000-0000B6350000}"/>
    <cellStyle name="Normal 19 3 2 2 6 3" xfId="13750" xr:uid="{00000000-0005-0000-0000-0000B7350000}"/>
    <cellStyle name="Normal 19 3 2 2 7" xfId="13751" xr:uid="{00000000-0005-0000-0000-0000B8350000}"/>
    <cellStyle name="Normal 19 3 2 2 7 2" xfId="13752" xr:uid="{00000000-0005-0000-0000-0000B9350000}"/>
    <cellStyle name="Normal 19 3 2 2 8" xfId="13753" xr:uid="{00000000-0005-0000-0000-0000BA350000}"/>
    <cellStyle name="Normal 19 3 2 2 8 2" xfId="13754" xr:uid="{00000000-0005-0000-0000-0000BB350000}"/>
    <cellStyle name="Normal 19 3 2 2 9" xfId="13755" xr:uid="{00000000-0005-0000-0000-0000BC350000}"/>
    <cellStyle name="Normal 19 3 2 3" xfId="13756" xr:uid="{00000000-0005-0000-0000-0000BD350000}"/>
    <cellStyle name="Normal 19 3 2 3 2" xfId="13757" xr:uid="{00000000-0005-0000-0000-0000BE350000}"/>
    <cellStyle name="Normal 19 3 2 3 2 2" xfId="13758" xr:uid="{00000000-0005-0000-0000-0000BF350000}"/>
    <cellStyle name="Normal 19 3 2 3 2 2 2" xfId="13759" xr:uid="{00000000-0005-0000-0000-0000C0350000}"/>
    <cellStyle name="Normal 19 3 2 3 2 2 2 2" xfId="13760" xr:uid="{00000000-0005-0000-0000-0000C1350000}"/>
    <cellStyle name="Normal 19 3 2 3 2 2 3" xfId="13761" xr:uid="{00000000-0005-0000-0000-0000C2350000}"/>
    <cellStyle name="Normal 19 3 2 3 2 3" xfId="13762" xr:uid="{00000000-0005-0000-0000-0000C3350000}"/>
    <cellStyle name="Normal 19 3 2 3 2 3 2" xfId="13763" xr:uid="{00000000-0005-0000-0000-0000C4350000}"/>
    <cellStyle name="Normal 19 3 2 3 2 3 2 2" xfId="13764" xr:uid="{00000000-0005-0000-0000-0000C5350000}"/>
    <cellStyle name="Normal 19 3 2 3 2 3 3" xfId="13765" xr:uid="{00000000-0005-0000-0000-0000C6350000}"/>
    <cellStyle name="Normal 19 3 2 3 2 4" xfId="13766" xr:uid="{00000000-0005-0000-0000-0000C7350000}"/>
    <cellStyle name="Normal 19 3 2 3 2 4 2" xfId="13767" xr:uid="{00000000-0005-0000-0000-0000C8350000}"/>
    <cellStyle name="Normal 19 3 2 3 2 4 2 2" xfId="13768" xr:uid="{00000000-0005-0000-0000-0000C9350000}"/>
    <cellStyle name="Normal 19 3 2 3 2 4 3" xfId="13769" xr:uid="{00000000-0005-0000-0000-0000CA350000}"/>
    <cellStyle name="Normal 19 3 2 3 2 5" xfId="13770" xr:uid="{00000000-0005-0000-0000-0000CB350000}"/>
    <cellStyle name="Normal 19 3 2 3 2 5 2" xfId="13771" xr:uid="{00000000-0005-0000-0000-0000CC350000}"/>
    <cellStyle name="Normal 19 3 2 3 2 6" xfId="13772" xr:uid="{00000000-0005-0000-0000-0000CD350000}"/>
    <cellStyle name="Normal 19 3 2 3 2 6 2" xfId="13773" xr:uid="{00000000-0005-0000-0000-0000CE350000}"/>
    <cellStyle name="Normal 19 3 2 3 2 7" xfId="13774" xr:uid="{00000000-0005-0000-0000-0000CF350000}"/>
    <cellStyle name="Normal 19 3 2 3 3" xfId="13775" xr:uid="{00000000-0005-0000-0000-0000D0350000}"/>
    <cellStyle name="Normal 19 3 2 3 3 2" xfId="13776" xr:uid="{00000000-0005-0000-0000-0000D1350000}"/>
    <cellStyle name="Normal 19 3 2 3 3 2 2" xfId="13777" xr:uid="{00000000-0005-0000-0000-0000D2350000}"/>
    <cellStyle name="Normal 19 3 2 3 3 3" xfId="13778" xr:uid="{00000000-0005-0000-0000-0000D3350000}"/>
    <cellStyle name="Normal 19 3 2 3 4" xfId="13779" xr:uid="{00000000-0005-0000-0000-0000D4350000}"/>
    <cellStyle name="Normal 19 3 2 3 4 2" xfId="13780" xr:uid="{00000000-0005-0000-0000-0000D5350000}"/>
    <cellStyle name="Normal 19 3 2 3 4 2 2" xfId="13781" xr:uid="{00000000-0005-0000-0000-0000D6350000}"/>
    <cellStyle name="Normal 19 3 2 3 4 3" xfId="13782" xr:uid="{00000000-0005-0000-0000-0000D7350000}"/>
    <cellStyle name="Normal 19 3 2 3 5" xfId="13783" xr:uid="{00000000-0005-0000-0000-0000D8350000}"/>
    <cellStyle name="Normal 19 3 2 3 5 2" xfId="13784" xr:uid="{00000000-0005-0000-0000-0000D9350000}"/>
    <cellStyle name="Normal 19 3 2 3 5 2 2" xfId="13785" xr:uid="{00000000-0005-0000-0000-0000DA350000}"/>
    <cellStyle name="Normal 19 3 2 3 5 3" xfId="13786" xr:uid="{00000000-0005-0000-0000-0000DB350000}"/>
    <cellStyle name="Normal 19 3 2 3 6" xfId="13787" xr:uid="{00000000-0005-0000-0000-0000DC350000}"/>
    <cellStyle name="Normal 19 3 2 3 6 2" xfId="13788" xr:uid="{00000000-0005-0000-0000-0000DD350000}"/>
    <cellStyle name="Normal 19 3 2 3 7" xfId="13789" xr:uid="{00000000-0005-0000-0000-0000DE350000}"/>
    <cellStyle name="Normal 19 3 2 3 7 2" xfId="13790" xr:uid="{00000000-0005-0000-0000-0000DF350000}"/>
    <cellStyle name="Normal 19 3 2 3 8" xfId="13791" xr:uid="{00000000-0005-0000-0000-0000E0350000}"/>
    <cellStyle name="Normal 19 3 2 4" xfId="13792" xr:uid="{00000000-0005-0000-0000-0000E1350000}"/>
    <cellStyle name="Normal 19 3 2 4 2" xfId="13793" xr:uid="{00000000-0005-0000-0000-0000E2350000}"/>
    <cellStyle name="Normal 19 3 2 4 2 2" xfId="13794" xr:uid="{00000000-0005-0000-0000-0000E3350000}"/>
    <cellStyle name="Normal 19 3 2 4 2 2 2" xfId="13795" xr:uid="{00000000-0005-0000-0000-0000E4350000}"/>
    <cellStyle name="Normal 19 3 2 4 2 3" xfId="13796" xr:uid="{00000000-0005-0000-0000-0000E5350000}"/>
    <cellStyle name="Normal 19 3 2 4 3" xfId="13797" xr:uid="{00000000-0005-0000-0000-0000E6350000}"/>
    <cellStyle name="Normal 19 3 2 4 3 2" xfId="13798" xr:uid="{00000000-0005-0000-0000-0000E7350000}"/>
    <cellStyle name="Normal 19 3 2 4 3 2 2" xfId="13799" xr:uid="{00000000-0005-0000-0000-0000E8350000}"/>
    <cellStyle name="Normal 19 3 2 4 3 3" xfId="13800" xr:uid="{00000000-0005-0000-0000-0000E9350000}"/>
    <cellStyle name="Normal 19 3 2 4 4" xfId="13801" xr:uid="{00000000-0005-0000-0000-0000EA350000}"/>
    <cellStyle name="Normal 19 3 2 4 4 2" xfId="13802" xr:uid="{00000000-0005-0000-0000-0000EB350000}"/>
    <cellStyle name="Normal 19 3 2 4 4 2 2" xfId="13803" xr:uid="{00000000-0005-0000-0000-0000EC350000}"/>
    <cellStyle name="Normal 19 3 2 4 4 3" xfId="13804" xr:uid="{00000000-0005-0000-0000-0000ED350000}"/>
    <cellStyle name="Normal 19 3 2 4 5" xfId="13805" xr:uid="{00000000-0005-0000-0000-0000EE350000}"/>
    <cellStyle name="Normal 19 3 2 4 5 2" xfId="13806" xr:uid="{00000000-0005-0000-0000-0000EF350000}"/>
    <cellStyle name="Normal 19 3 2 4 6" xfId="13807" xr:uid="{00000000-0005-0000-0000-0000F0350000}"/>
    <cellStyle name="Normal 19 3 2 4 6 2" xfId="13808" xr:uid="{00000000-0005-0000-0000-0000F1350000}"/>
    <cellStyle name="Normal 19 3 2 4 7" xfId="13809" xr:uid="{00000000-0005-0000-0000-0000F2350000}"/>
    <cellStyle name="Normal 19 3 2 5" xfId="13810" xr:uid="{00000000-0005-0000-0000-0000F3350000}"/>
    <cellStyle name="Normal 19 3 2 5 2" xfId="13811" xr:uid="{00000000-0005-0000-0000-0000F4350000}"/>
    <cellStyle name="Normal 19 3 2 5 2 2" xfId="13812" xr:uid="{00000000-0005-0000-0000-0000F5350000}"/>
    <cellStyle name="Normal 19 3 2 5 2 2 2" xfId="13813" xr:uid="{00000000-0005-0000-0000-0000F6350000}"/>
    <cellStyle name="Normal 19 3 2 5 2 3" xfId="13814" xr:uid="{00000000-0005-0000-0000-0000F7350000}"/>
    <cellStyle name="Normal 19 3 2 5 3" xfId="13815" xr:uid="{00000000-0005-0000-0000-0000F8350000}"/>
    <cellStyle name="Normal 19 3 2 5 3 2" xfId="13816" xr:uid="{00000000-0005-0000-0000-0000F9350000}"/>
    <cellStyle name="Normal 19 3 2 5 3 2 2" xfId="13817" xr:uid="{00000000-0005-0000-0000-0000FA350000}"/>
    <cellStyle name="Normal 19 3 2 5 3 3" xfId="13818" xr:uid="{00000000-0005-0000-0000-0000FB350000}"/>
    <cellStyle name="Normal 19 3 2 5 4" xfId="13819" xr:uid="{00000000-0005-0000-0000-0000FC350000}"/>
    <cellStyle name="Normal 19 3 2 5 4 2" xfId="13820" xr:uid="{00000000-0005-0000-0000-0000FD350000}"/>
    <cellStyle name="Normal 19 3 2 5 4 2 2" xfId="13821" xr:uid="{00000000-0005-0000-0000-0000FE350000}"/>
    <cellStyle name="Normal 19 3 2 5 4 3" xfId="13822" xr:uid="{00000000-0005-0000-0000-0000FF350000}"/>
    <cellStyle name="Normal 19 3 2 5 5" xfId="13823" xr:uid="{00000000-0005-0000-0000-000000360000}"/>
    <cellStyle name="Normal 19 3 2 5 5 2" xfId="13824" xr:uid="{00000000-0005-0000-0000-000001360000}"/>
    <cellStyle name="Normal 19 3 2 5 6" xfId="13825" xr:uid="{00000000-0005-0000-0000-000002360000}"/>
    <cellStyle name="Normal 19 3 2 5 6 2" xfId="13826" xr:uid="{00000000-0005-0000-0000-000003360000}"/>
    <cellStyle name="Normal 19 3 2 5 7" xfId="13827" xr:uid="{00000000-0005-0000-0000-000004360000}"/>
    <cellStyle name="Normal 19 3 2 6" xfId="13828" xr:uid="{00000000-0005-0000-0000-000005360000}"/>
    <cellStyle name="Normal 19 3 2 6 2" xfId="13829" xr:uid="{00000000-0005-0000-0000-000006360000}"/>
    <cellStyle name="Normal 19 3 2 6 2 2" xfId="13830" xr:uid="{00000000-0005-0000-0000-000007360000}"/>
    <cellStyle name="Normal 19 3 2 6 3" xfId="13831" xr:uid="{00000000-0005-0000-0000-000008360000}"/>
    <cellStyle name="Normal 19 3 2 7" xfId="13832" xr:uid="{00000000-0005-0000-0000-000009360000}"/>
    <cellStyle name="Normal 19 3 2 7 2" xfId="13833" xr:uid="{00000000-0005-0000-0000-00000A360000}"/>
    <cellStyle name="Normal 19 3 2 7 2 2" xfId="13834" xr:uid="{00000000-0005-0000-0000-00000B360000}"/>
    <cellStyle name="Normal 19 3 2 7 3" xfId="13835" xr:uid="{00000000-0005-0000-0000-00000C360000}"/>
    <cellStyle name="Normal 19 3 2 8" xfId="13836" xr:uid="{00000000-0005-0000-0000-00000D360000}"/>
    <cellStyle name="Normal 19 3 2 8 2" xfId="13837" xr:uid="{00000000-0005-0000-0000-00000E360000}"/>
    <cellStyle name="Normal 19 3 2 8 2 2" xfId="13838" xr:uid="{00000000-0005-0000-0000-00000F360000}"/>
    <cellStyle name="Normal 19 3 2 8 3" xfId="13839" xr:uid="{00000000-0005-0000-0000-000010360000}"/>
    <cellStyle name="Normal 19 3 2 9" xfId="13840" xr:uid="{00000000-0005-0000-0000-000011360000}"/>
    <cellStyle name="Normal 19 3 2 9 2" xfId="13841" xr:uid="{00000000-0005-0000-0000-000012360000}"/>
    <cellStyle name="Normal 19 3 3" xfId="13842" xr:uid="{00000000-0005-0000-0000-000013360000}"/>
    <cellStyle name="Normal 19 3 3 10" xfId="13843" xr:uid="{00000000-0005-0000-0000-000014360000}"/>
    <cellStyle name="Normal 19 3 3 10 2" xfId="13844" xr:uid="{00000000-0005-0000-0000-000015360000}"/>
    <cellStyle name="Normal 19 3 3 11" xfId="13845" xr:uid="{00000000-0005-0000-0000-000016360000}"/>
    <cellStyle name="Normal 19 3 3 2" xfId="13846" xr:uid="{00000000-0005-0000-0000-000017360000}"/>
    <cellStyle name="Normal 19 3 3 2 2" xfId="13847" xr:uid="{00000000-0005-0000-0000-000018360000}"/>
    <cellStyle name="Normal 19 3 3 2 2 2" xfId="13848" xr:uid="{00000000-0005-0000-0000-000019360000}"/>
    <cellStyle name="Normal 19 3 3 2 2 2 2" xfId="13849" xr:uid="{00000000-0005-0000-0000-00001A360000}"/>
    <cellStyle name="Normal 19 3 3 2 2 2 2 2" xfId="13850" xr:uid="{00000000-0005-0000-0000-00001B360000}"/>
    <cellStyle name="Normal 19 3 3 2 2 2 3" xfId="13851" xr:uid="{00000000-0005-0000-0000-00001C360000}"/>
    <cellStyle name="Normal 19 3 3 2 2 3" xfId="13852" xr:uid="{00000000-0005-0000-0000-00001D360000}"/>
    <cellStyle name="Normal 19 3 3 2 2 3 2" xfId="13853" xr:uid="{00000000-0005-0000-0000-00001E360000}"/>
    <cellStyle name="Normal 19 3 3 2 2 3 2 2" xfId="13854" xr:uid="{00000000-0005-0000-0000-00001F360000}"/>
    <cellStyle name="Normal 19 3 3 2 2 3 3" xfId="13855" xr:uid="{00000000-0005-0000-0000-000020360000}"/>
    <cellStyle name="Normal 19 3 3 2 2 4" xfId="13856" xr:uid="{00000000-0005-0000-0000-000021360000}"/>
    <cellStyle name="Normal 19 3 3 2 2 4 2" xfId="13857" xr:uid="{00000000-0005-0000-0000-000022360000}"/>
    <cellStyle name="Normal 19 3 3 2 2 4 2 2" xfId="13858" xr:uid="{00000000-0005-0000-0000-000023360000}"/>
    <cellStyle name="Normal 19 3 3 2 2 4 3" xfId="13859" xr:uid="{00000000-0005-0000-0000-000024360000}"/>
    <cellStyle name="Normal 19 3 3 2 2 5" xfId="13860" xr:uid="{00000000-0005-0000-0000-000025360000}"/>
    <cellStyle name="Normal 19 3 3 2 2 5 2" xfId="13861" xr:uid="{00000000-0005-0000-0000-000026360000}"/>
    <cellStyle name="Normal 19 3 3 2 2 6" xfId="13862" xr:uid="{00000000-0005-0000-0000-000027360000}"/>
    <cellStyle name="Normal 19 3 3 2 2 6 2" xfId="13863" xr:uid="{00000000-0005-0000-0000-000028360000}"/>
    <cellStyle name="Normal 19 3 3 2 2 7" xfId="13864" xr:uid="{00000000-0005-0000-0000-000029360000}"/>
    <cellStyle name="Normal 19 3 3 2 3" xfId="13865" xr:uid="{00000000-0005-0000-0000-00002A360000}"/>
    <cellStyle name="Normal 19 3 3 2 3 2" xfId="13866" xr:uid="{00000000-0005-0000-0000-00002B360000}"/>
    <cellStyle name="Normal 19 3 3 2 3 2 2" xfId="13867" xr:uid="{00000000-0005-0000-0000-00002C360000}"/>
    <cellStyle name="Normal 19 3 3 2 3 2 2 2" xfId="13868" xr:uid="{00000000-0005-0000-0000-00002D360000}"/>
    <cellStyle name="Normal 19 3 3 2 3 2 3" xfId="13869" xr:uid="{00000000-0005-0000-0000-00002E360000}"/>
    <cellStyle name="Normal 19 3 3 2 3 3" xfId="13870" xr:uid="{00000000-0005-0000-0000-00002F360000}"/>
    <cellStyle name="Normal 19 3 3 2 3 3 2" xfId="13871" xr:uid="{00000000-0005-0000-0000-000030360000}"/>
    <cellStyle name="Normal 19 3 3 2 3 3 2 2" xfId="13872" xr:uid="{00000000-0005-0000-0000-000031360000}"/>
    <cellStyle name="Normal 19 3 3 2 3 3 3" xfId="13873" xr:uid="{00000000-0005-0000-0000-000032360000}"/>
    <cellStyle name="Normal 19 3 3 2 3 4" xfId="13874" xr:uid="{00000000-0005-0000-0000-000033360000}"/>
    <cellStyle name="Normal 19 3 3 2 3 4 2" xfId="13875" xr:uid="{00000000-0005-0000-0000-000034360000}"/>
    <cellStyle name="Normal 19 3 3 2 3 4 2 2" xfId="13876" xr:uid="{00000000-0005-0000-0000-000035360000}"/>
    <cellStyle name="Normal 19 3 3 2 3 4 3" xfId="13877" xr:uid="{00000000-0005-0000-0000-000036360000}"/>
    <cellStyle name="Normal 19 3 3 2 3 5" xfId="13878" xr:uid="{00000000-0005-0000-0000-000037360000}"/>
    <cellStyle name="Normal 19 3 3 2 3 5 2" xfId="13879" xr:uid="{00000000-0005-0000-0000-000038360000}"/>
    <cellStyle name="Normal 19 3 3 2 3 6" xfId="13880" xr:uid="{00000000-0005-0000-0000-000039360000}"/>
    <cellStyle name="Normal 19 3 3 2 3 6 2" xfId="13881" xr:uid="{00000000-0005-0000-0000-00003A360000}"/>
    <cellStyle name="Normal 19 3 3 2 3 7" xfId="13882" xr:uid="{00000000-0005-0000-0000-00003B360000}"/>
    <cellStyle name="Normal 19 3 3 2 4" xfId="13883" xr:uid="{00000000-0005-0000-0000-00003C360000}"/>
    <cellStyle name="Normal 19 3 3 2 4 2" xfId="13884" xr:uid="{00000000-0005-0000-0000-00003D360000}"/>
    <cellStyle name="Normal 19 3 3 2 4 2 2" xfId="13885" xr:uid="{00000000-0005-0000-0000-00003E360000}"/>
    <cellStyle name="Normal 19 3 3 2 4 3" xfId="13886" xr:uid="{00000000-0005-0000-0000-00003F360000}"/>
    <cellStyle name="Normal 19 3 3 2 5" xfId="13887" xr:uid="{00000000-0005-0000-0000-000040360000}"/>
    <cellStyle name="Normal 19 3 3 2 5 2" xfId="13888" xr:uid="{00000000-0005-0000-0000-000041360000}"/>
    <cellStyle name="Normal 19 3 3 2 5 2 2" xfId="13889" xr:uid="{00000000-0005-0000-0000-000042360000}"/>
    <cellStyle name="Normal 19 3 3 2 5 3" xfId="13890" xr:uid="{00000000-0005-0000-0000-000043360000}"/>
    <cellStyle name="Normal 19 3 3 2 6" xfId="13891" xr:uid="{00000000-0005-0000-0000-000044360000}"/>
    <cellStyle name="Normal 19 3 3 2 6 2" xfId="13892" xr:uid="{00000000-0005-0000-0000-000045360000}"/>
    <cellStyle name="Normal 19 3 3 2 6 2 2" xfId="13893" xr:uid="{00000000-0005-0000-0000-000046360000}"/>
    <cellStyle name="Normal 19 3 3 2 6 3" xfId="13894" xr:uid="{00000000-0005-0000-0000-000047360000}"/>
    <cellStyle name="Normal 19 3 3 2 7" xfId="13895" xr:uid="{00000000-0005-0000-0000-000048360000}"/>
    <cellStyle name="Normal 19 3 3 2 7 2" xfId="13896" xr:uid="{00000000-0005-0000-0000-000049360000}"/>
    <cellStyle name="Normal 19 3 3 2 8" xfId="13897" xr:uid="{00000000-0005-0000-0000-00004A360000}"/>
    <cellStyle name="Normal 19 3 3 2 8 2" xfId="13898" xr:uid="{00000000-0005-0000-0000-00004B360000}"/>
    <cellStyle name="Normal 19 3 3 2 9" xfId="13899" xr:uid="{00000000-0005-0000-0000-00004C360000}"/>
    <cellStyle name="Normal 19 3 3 3" xfId="13900" xr:uid="{00000000-0005-0000-0000-00004D360000}"/>
    <cellStyle name="Normal 19 3 3 3 2" xfId="13901" xr:uid="{00000000-0005-0000-0000-00004E360000}"/>
    <cellStyle name="Normal 19 3 3 3 2 2" xfId="13902" xr:uid="{00000000-0005-0000-0000-00004F360000}"/>
    <cellStyle name="Normal 19 3 3 3 2 2 2" xfId="13903" xr:uid="{00000000-0005-0000-0000-000050360000}"/>
    <cellStyle name="Normal 19 3 3 3 2 2 2 2" xfId="13904" xr:uid="{00000000-0005-0000-0000-000051360000}"/>
    <cellStyle name="Normal 19 3 3 3 2 2 3" xfId="13905" xr:uid="{00000000-0005-0000-0000-000052360000}"/>
    <cellStyle name="Normal 19 3 3 3 2 3" xfId="13906" xr:uid="{00000000-0005-0000-0000-000053360000}"/>
    <cellStyle name="Normal 19 3 3 3 2 3 2" xfId="13907" xr:uid="{00000000-0005-0000-0000-000054360000}"/>
    <cellStyle name="Normal 19 3 3 3 2 3 2 2" xfId="13908" xr:uid="{00000000-0005-0000-0000-000055360000}"/>
    <cellStyle name="Normal 19 3 3 3 2 3 3" xfId="13909" xr:uid="{00000000-0005-0000-0000-000056360000}"/>
    <cellStyle name="Normal 19 3 3 3 2 4" xfId="13910" xr:uid="{00000000-0005-0000-0000-000057360000}"/>
    <cellStyle name="Normal 19 3 3 3 2 4 2" xfId="13911" xr:uid="{00000000-0005-0000-0000-000058360000}"/>
    <cellStyle name="Normal 19 3 3 3 2 4 2 2" xfId="13912" xr:uid="{00000000-0005-0000-0000-000059360000}"/>
    <cellStyle name="Normal 19 3 3 3 2 4 3" xfId="13913" xr:uid="{00000000-0005-0000-0000-00005A360000}"/>
    <cellStyle name="Normal 19 3 3 3 2 5" xfId="13914" xr:uid="{00000000-0005-0000-0000-00005B360000}"/>
    <cellStyle name="Normal 19 3 3 3 2 5 2" xfId="13915" xr:uid="{00000000-0005-0000-0000-00005C360000}"/>
    <cellStyle name="Normal 19 3 3 3 2 6" xfId="13916" xr:uid="{00000000-0005-0000-0000-00005D360000}"/>
    <cellStyle name="Normal 19 3 3 3 2 6 2" xfId="13917" xr:uid="{00000000-0005-0000-0000-00005E360000}"/>
    <cellStyle name="Normal 19 3 3 3 2 7" xfId="13918" xr:uid="{00000000-0005-0000-0000-00005F360000}"/>
    <cellStyle name="Normal 19 3 3 3 3" xfId="13919" xr:uid="{00000000-0005-0000-0000-000060360000}"/>
    <cellStyle name="Normal 19 3 3 3 3 2" xfId="13920" xr:uid="{00000000-0005-0000-0000-000061360000}"/>
    <cellStyle name="Normal 19 3 3 3 3 2 2" xfId="13921" xr:uid="{00000000-0005-0000-0000-000062360000}"/>
    <cellStyle name="Normal 19 3 3 3 3 3" xfId="13922" xr:uid="{00000000-0005-0000-0000-000063360000}"/>
    <cellStyle name="Normal 19 3 3 3 4" xfId="13923" xr:uid="{00000000-0005-0000-0000-000064360000}"/>
    <cellStyle name="Normal 19 3 3 3 4 2" xfId="13924" xr:uid="{00000000-0005-0000-0000-000065360000}"/>
    <cellStyle name="Normal 19 3 3 3 4 2 2" xfId="13925" xr:uid="{00000000-0005-0000-0000-000066360000}"/>
    <cellStyle name="Normal 19 3 3 3 4 3" xfId="13926" xr:uid="{00000000-0005-0000-0000-000067360000}"/>
    <cellStyle name="Normal 19 3 3 3 5" xfId="13927" xr:uid="{00000000-0005-0000-0000-000068360000}"/>
    <cellStyle name="Normal 19 3 3 3 5 2" xfId="13928" xr:uid="{00000000-0005-0000-0000-000069360000}"/>
    <cellStyle name="Normal 19 3 3 3 5 2 2" xfId="13929" xr:uid="{00000000-0005-0000-0000-00006A360000}"/>
    <cellStyle name="Normal 19 3 3 3 5 3" xfId="13930" xr:uid="{00000000-0005-0000-0000-00006B360000}"/>
    <cellStyle name="Normal 19 3 3 3 6" xfId="13931" xr:uid="{00000000-0005-0000-0000-00006C360000}"/>
    <cellStyle name="Normal 19 3 3 3 6 2" xfId="13932" xr:uid="{00000000-0005-0000-0000-00006D360000}"/>
    <cellStyle name="Normal 19 3 3 3 7" xfId="13933" xr:uid="{00000000-0005-0000-0000-00006E360000}"/>
    <cellStyle name="Normal 19 3 3 3 7 2" xfId="13934" xr:uid="{00000000-0005-0000-0000-00006F360000}"/>
    <cellStyle name="Normal 19 3 3 3 8" xfId="13935" xr:uid="{00000000-0005-0000-0000-000070360000}"/>
    <cellStyle name="Normal 19 3 3 4" xfId="13936" xr:uid="{00000000-0005-0000-0000-000071360000}"/>
    <cellStyle name="Normal 19 3 3 4 2" xfId="13937" xr:uid="{00000000-0005-0000-0000-000072360000}"/>
    <cellStyle name="Normal 19 3 3 4 2 2" xfId="13938" xr:uid="{00000000-0005-0000-0000-000073360000}"/>
    <cellStyle name="Normal 19 3 3 4 2 2 2" xfId="13939" xr:uid="{00000000-0005-0000-0000-000074360000}"/>
    <cellStyle name="Normal 19 3 3 4 2 3" xfId="13940" xr:uid="{00000000-0005-0000-0000-000075360000}"/>
    <cellStyle name="Normal 19 3 3 4 3" xfId="13941" xr:uid="{00000000-0005-0000-0000-000076360000}"/>
    <cellStyle name="Normal 19 3 3 4 3 2" xfId="13942" xr:uid="{00000000-0005-0000-0000-000077360000}"/>
    <cellStyle name="Normal 19 3 3 4 3 2 2" xfId="13943" xr:uid="{00000000-0005-0000-0000-000078360000}"/>
    <cellStyle name="Normal 19 3 3 4 3 3" xfId="13944" xr:uid="{00000000-0005-0000-0000-000079360000}"/>
    <cellStyle name="Normal 19 3 3 4 4" xfId="13945" xr:uid="{00000000-0005-0000-0000-00007A360000}"/>
    <cellStyle name="Normal 19 3 3 4 4 2" xfId="13946" xr:uid="{00000000-0005-0000-0000-00007B360000}"/>
    <cellStyle name="Normal 19 3 3 4 4 2 2" xfId="13947" xr:uid="{00000000-0005-0000-0000-00007C360000}"/>
    <cellStyle name="Normal 19 3 3 4 4 3" xfId="13948" xr:uid="{00000000-0005-0000-0000-00007D360000}"/>
    <cellStyle name="Normal 19 3 3 4 5" xfId="13949" xr:uid="{00000000-0005-0000-0000-00007E360000}"/>
    <cellStyle name="Normal 19 3 3 4 5 2" xfId="13950" xr:uid="{00000000-0005-0000-0000-00007F360000}"/>
    <cellStyle name="Normal 19 3 3 4 6" xfId="13951" xr:uid="{00000000-0005-0000-0000-000080360000}"/>
    <cellStyle name="Normal 19 3 3 4 6 2" xfId="13952" xr:uid="{00000000-0005-0000-0000-000081360000}"/>
    <cellStyle name="Normal 19 3 3 4 7" xfId="13953" xr:uid="{00000000-0005-0000-0000-000082360000}"/>
    <cellStyle name="Normal 19 3 3 5" xfId="13954" xr:uid="{00000000-0005-0000-0000-000083360000}"/>
    <cellStyle name="Normal 19 3 3 5 2" xfId="13955" xr:uid="{00000000-0005-0000-0000-000084360000}"/>
    <cellStyle name="Normal 19 3 3 5 2 2" xfId="13956" xr:uid="{00000000-0005-0000-0000-000085360000}"/>
    <cellStyle name="Normal 19 3 3 5 2 2 2" xfId="13957" xr:uid="{00000000-0005-0000-0000-000086360000}"/>
    <cellStyle name="Normal 19 3 3 5 2 3" xfId="13958" xr:uid="{00000000-0005-0000-0000-000087360000}"/>
    <cellStyle name="Normal 19 3 3 5 3" xfId="13959" xr:uid="{00000000-0005-0000-0000-000088360000}"/>
    <cellStyle name="Normal 19 3 3 5 3 2" xfId="13960" xr:uid="{00000000-0005-0000-0000-000089360000}"/>
    <cellStyle name="Normal 19 3 3 5 3 2 2" xfId="13961" xr:uid="{00000000-0005-0000-0000-00008A360000}"/>
    <cellStyle name="Normal 19 3 3 5 3 3" xfId="13962" xr:uid="{00000000-0005-0000-0000-00008B360000}"/>
    <cellStyle name="Normal 19 3 3 5 4" xfId="13963" xr:uid="{00000000-0005-0000-0000-00008C360000}"/>
    <cellStyle name="Normal 19 3 3 5 4 2" xfId="13964" xr:uid="{00000000-0005-0000-0000-00008D360000}"/>
    <cellStyle name="Normal 19 3 3 5 4 2 2" xfId="13965" xr:uid="{00000000-0005-0000-0000-00008E360000}"/>
    <cellStyle name="Normal 19 3 3 5 4 3" xfId="13966" xr:uid="{00000000-0005-0000-0000-00008F360000}"/>
    <cellStyle name="Normal 19 3 3 5 5" xfId="13967" xr:uid="{00000000-0005-0000-0000-000090360000}"/>
    <cellStyle name="Normal 19 3 3 5 5 2" xfId="13968" xr:uid="{00000000-0005-0000-0000-000091360000}"/>
    <cellStyle name="Normal 19 3 3 5 6" xfId="13969" xr:uid="{00000000-0005-0000-0000-000092360000}"/>
    <cellStyle name="Normal 19 3 3 5 6 2" xfId="13970" xr:uid="{00000000-0005-0000-0000-000093360000}"/>
    <cellStyle name="Normal 19 3 3 5 7" xfId="13971" xr:uid="{00000000-0005-0000-0000-000094360000}"/>
    <cellStyle name="Normal 19 3 3 6" xfId="13972" xr:uid="{00000000-0005-0000-0000-000095360000}"/>
    <cellStyle name="Normal 19 3 3 6 2" xfId="13973" xr:uid="{00000000-0005-0000-0000-000096360000}"/>
    <cellStyle name="Normal 19 3 3 6 2 2" xfId="13974" xr:uid="{00000000-0005-0000-0000-000097360000}"/>
    <cellStyle name="Normal 19 3 3 6 3" xfId="13975" xr:uid="{00000000-0005-0000-0000-000098360000}"/>
    <cellStyle name="Normal 19 3 3 7" xfId="13976" xr:uid="{00000000-0005-0000-0000-000099360000}"/>
    <cellStyle name="Normal 19 3 3 7 2" xfId="13977" xr:uid="{00000000-0005-0000-0000-00009A360000}"/>
    <cellStyle name="Normal 19 3 3 7 2 2" xfId="13978" xr:uid="{00000000-0005-0000-0000-00009B360000}"/>
    <cellStyle name="Normal 19 3 3 7 3" xfId="13979" xr:uid="{00000000-0005-0000-0000-00009C360000}"/>
    <cellStyle name="Normal 19 3 3 8" xfId="13980" xr:uid="{00000000-0005-0000-0000-00009D360000}"/>
    <cellStyle name="Normal 19 3 3 8 2" xfId="13981" xr:uid="{00000000-0005-0000-0000-00009E360000}"/>
    <cellStyle name="Normal 19 3 3 8 2 2" xfId="13982" xr:uid="{00000000-0005-0000-0000-00009F360000}"/>
    <cellStyle name="Normal 19 3 3 8 3" xfId="13983" xr:uid="{00000000-0005-0000-0000-0000A0360000}"/>
    <cellStyle name="Normal 19 3 3 9" xfId="13984" xr:uid="{00000000-0005-0000-0000-0000A1360000}"/>
    <cellStyle name="Normal 19 3 3 9 2" xfId="13985" xr:uid="{00000000-0005-0000-0000-0000A2360000}"/>
    <cellStyle name="Normal 19 3 4" xfId="13986" xr:uid="{00000000-0005-0000-0000-0000A3360000}"/>
    <cellStyle name="Normal 19 3 4 2" xfId="13987" xr:uid="{00000000-0005-0000-0000-0000A4360000}"/>
    <cellStyle name="Normal 19 3 4 2 2" xfId="13988" xr:uid="{00000000-0005-0000-0000-0000A5360000}"/>
    <cellStyle name="Normal 19 3 4 2 2 2" xfId="13989" xr:uid="{00000000-0005-0000-0000-0000A6360000}"/>
    <cellStyle name="Normal 19 3 4 2 2 2 2" xfId="13990" xr:uid="{00000000-0005-0000-0000-0000A7360000}"/>
    <cellStyle name="Normal 19 3 4 2 2 3" xfId="13991" xr:uid="{00000000-0005-0000-0000-0000A8360000}"/>
    <cellStyle name="Normal 19 3 4 2 3" xfId="13992" xr:uid="{00000000-0005-0000-0000-0000A9360000}"/>
    <cellStyle name="Normal 19 3 4 2 3 2" xfId="13993" xr:uid="{00000000-0005-0000-0000-0000AA360000}"/>
    <cellStyle name="Normal 19 3 4 2 3 2 2" xfId="13994" xr:uid="{00000000-0005-0000-0000-0000AB360000}"/>
    <cellStyle name="Normal 19 3 4 2 3 3" xfId="13995" xr:uid="{00000000-0005-0000-0000-0000AC360000}"/>
    <cellStyle name="Normal 19 3 4 2 4" xfId="13996" xr:uid="{00000000-0005-0000-0000-0000AD360000}"/>
    <cellStyle name="Normal 19 3 4 2 4 2" xfId="13997" xr:uid="{00000000-0005-0000-0000-0000AE360000}"/>
    <cellStyle name="Normal 19 3 4 2 4 2 2" xfId="13998" xr:uid="{00000000-0005-0000-0000-0000AF360000}"/>
    <cellStyle name="Normal 19 3 4 2 4 3" xfId="13999" xr:uid="{00000000-0005-0000-0000-0000B0360000}"/>
    <cellStyle name="Normal 19 3 4 2 5" xfId="14000" xr:uid="{00000000-0005-0000-0000-0000B1360000}"/>
    <cellStyle name="Normal 19 3 4 2 5 2" xfId="14001" xr:uid="{00000000-0005-0000-0000-0000B2360000}"/>
    <cellStyle name="Normal 19 3 4 2 6" xfId="14002" xr:uid="{00000000-0005-0000-0000-0000B3360000}"/>
    <cellStyle name="Normal 19 3 4 2 6 2" xfId="14003" xr:uid="{00000000-0005-0000-0000-0000B4360000}"/>
    <cellStyle name="Normal 19 3 4 2 7" xfId="14004" xr:uid="{00000000-0005-0000-0000-0000B5360000}"/>
    <cellStyle name="Normal 19 3 4 3" xfId="14005" xr:uid="{00000000-0005-0000-0000-0000B6360000}"/>
    <cellStyle name="Normal 19 3 4 3 2" xfId="14006" xr:uid="{00000000-0005-0000-0000-0000B7360000}"/>
    <cellStyle name="Normal 19 3 4 3 2 2" xfId="14007" xr:uid="{00000000-0005-0000-0000-0000B8360000}"/>
    <cellStyle name="Normal 19 3 4 3 2 2 2" xfId="14008" xr:uid="{00000000-0005-0000-0000-0000B9360000}"/>
    <cellStyle name="Normal 19 3 4 3 2 3" xfId="14009" xr:uid="{00000000-0005-0000-0000-0000BA360000}"/>
    <cellStyle name="Normal 19 3 4 3 3" xfId="14010" xr:uid="{00000000-0005-0000-0000-0000BB360000}"/>
    <cellStyle name="Normal 19 3 4 3 3 2" xfId="14011" xr:uid="{00000000-0005-0000-0000-0000BC360000}"/>
    <cellStyle name="Normal 19 3 4 3 3 2 2" xfId="14012" xr:uid="{00000000-0005-0000-0000-0000BD360000}"/>
    <cellStyle name="Normal 19 3 4 3 3 3" xfId="14013" xr:uid="{00000000-0005-0000-0000-0000BE360000}"/>
    <cellStyle name="Normal 19 3 4 3 4" xfId="14014" xr:uid="{00000000-0005-0000-0000-0000BF360000}"/>
    <cellStyle name="Normal 19 3 4 3 4 2" xfId="14015" xr:uid="{00000000-0005-0000-0000-0000C0360000}"/>
    <cellStyle name="Normal 19 3 4 3 4 2 2" xfId="14016" xr:uid="{00000000-0005-0000-0000-0000C1360000}"/>
    <cellStyle name="Normal 19 3 4 3 4 3" xfId="14017" xr:uid="{00000000-0005-0000-0000-0000C2360000}"/>
    <cellStyle name="Normal 19 3 4 3 5" xfId="14018" xr:uid="{00000000-0005-0000-0000-0000C3360000}"/>
    <cellStyle name="Normal 19 3 4 3 5 2" xfId="14019" xr:uid="{00000000-0005-0000-0000-0000C4360000}"/>
    <cellStyle name="Normal 19 3 4 3 6" xfId="14020" xr:uid="{00000000-0005-0000-0000-0000C5360000}"/>
    <cellStyle name="Normal 19 3 4 3 6 2" xfId="14021" xr:uid="{00000000-0005-0000-0000-0000C6360000}"/>
    <cellStyle name="Normal 19 3 4 3 7" xfId="14022" xr:uid="{00000000-0005-0000-0000-0000C7360000}"/>
    <cellStyle name="Normal 19 3 4 4" xfId="14023" xr:uid="{00000000-0005-0000-0000-0000C8360000}"/>
    <cellStyle name="Normal 19 3 4 4 2" xfId="14024" xr:uid="{00000000-0005-0000-0000-0000C9360000}"/>
    <cellStyle name="Normal 19 3 4 4 2 2" xfId="14025" xr:uid="{00000000-0005-0000-0000-0000CA360000}"/>
    <cellStyle name="Normal 19 3 4 4 3" xfId="14026" xr:uid="{00000000-0005-0000-0000-0000CB360000}"/>
    <cellStyle name="Normal 19 3 4 5" xfId="14027" xr:uid="{00000000-0005-0000-0000-0000CC360000}"/>
    <cellStyle name="Normal 19 3 4 5 2" xfId="14028" xr:uid="{00000000-0005-0000-0000-0000CD360000}"/>
    <cellStyle name="Normal 19 3 4 5 2 2" xfId="14029" xr:uid="{00000000-0005-0000-0000-0000CE360000}"/>
    <cellStyle name="Normal 19 3 4 5 3" xfId="14030" xr:uid="{00000000-0005-0000-0000-0000CF360000}"/>
    <cellStyle name="Normal 19 3 4 6" xfId="14031" xr:uid="{00000000-0005-0000-0000-0000D0360000}"/>
    <cellStyle name="Normal 19 3 4 6 2" xfId="14032" xr:uid="{00000000-0005-0000-0000-0000D1360000}"/>
    <cellStyle name="Normal 19 3 4 6 2 2" xfId="14033" xr:uid="{00000000-0005-0000-0000-0000D2360000}"/>
    <cellStyle name="Normal 19 3 4 6 3" xfId="14034" xr:uid="{00000000-0005-0000-0000-0000D3360000}"/>
    <cellStyle name="Normal 19 3 4 7" xfId="14035" xr:uid="{00000000-0005-0000-0000-0000D4360000}"/>
    <cellStyle name="Normal 19 3 4 7 2" xfId="14036" xr:uid="{00000000-0005-0000-0000-0000D5360000}"/>
    <cellStyle name="Normal 19 3 4 8" xfId="14037" xr:uid="{00000000-0005-0000-0000-0000D6360000}"/>
    <cellStyle name="Normal 19 3 4 8 2" xfId="14038" xr:uid="{00000000-0005-0000-0000-0000D7360000}"/>
    <cellStyle name="Normal 19 3 4 9" xfId="14039" xr:uid="{00000000-0005-0000-0000-0000D8360000}"/>
    <cellStyle name="Normal 19 3 5" xfId="14040" xr:uid="{00000000-0005-0000-0000-0000D9360000}"/>
    <cellStyle name="Normal 19 3 5 2" xfId="14041" xr:uid="{00000000-0005-0000-0000-0000DA360000}"/>
    <cellStyle name="Normal 19 3 5 2 2" xfId="14042" xr:uid="{00000000-0005-0000-0000-0000DB360000}"/>
    <cellStyle name="Normal 19 3 5 2 2 2" xfId="14043" xr:uid="{00000000-0005-0000-0000-0000DC360000}"/>
    <cellStyle name="Normal 19 3 5 2 2 2 2" xfId="14044" xr:uid="{00000000-0005-0000-0000-0000DD360000}"/>
    <cellStyle name="Normal 19 3 5 2 2 3" xfId="14045" xr:uid="{00000000-0005-0000-0000-0000DE360000}"/>
    <cellStyle name="Normal 19 3 5 2 3" xfId="14046" xr:uid="{00000000-0005-0000-0000-0000DF360000}"/>
    <cellStyle name="Normal 19 3 5 2 3 2" xfId="14047" xr:uid="{00000000-0005-0000-0000-0000E0360000}"/>
    <cellStyle name="Normal 19 3 5 2 3 2 2" xfId="14048" xr:uid="{00000000-0005-0000-0000-0000E1360000}"/>
    <cellStyle name="Normal 19 3 5 2 3 3" xfId="14049" xr:uid="{00000000-0005-0000-0000-0000E2360000}"/>
    <cellStyle name="Normal 19 3 5 2 4" xfId="14050" xr:uid="{00000000-0005-0000-0000-0000E3360000}"/>
    <cellStyle name="Normal 19 3 5 2 4 2" xfId="14051" xr:uid="{00000000-0005-0000-0000-0000E4360000}"/>
    <cellStyle name="Normal 19 3 5 2 4 2 2" xfId="14052" xr:uid="{00000000-0005-0000-0000-0000E5360000}"/>
    <cellStyle name="Normal 19 3 5 2 4 3" xfId="14053" xr:uid="{00000000-0005-0000-0000-0000E6360000}"/>
    <cellStyle name="Normal 19 3 5 2 5" xfId="14054" xr:uid="{00000000-0005-0000-0000-0000E7360000}"/>
    <cellStyle name="Normal 19 3 5 2 5 2" xfId="14055" xr:uid="{00000000-0005-0000-0000-0000E8360000}"/>
    <cellStyle name="Normal 19 3 5 2 6" xfId="14056" xr:uid="{00000000-0005-0000-0000-0000E9360000}"/>
    <cellStyle name="Normal 19 3 5 2 6 2" xfId="14057" xr:uid="{00000000-0005-0000-0000-0000EA360000}"/>
    <cellStyle name="Normal 19 3 5 2 7" xfId="14058" xr:uid="{00000000-0005-0000-0000-0000EB360000}"/>
    <cellStyle name="Normal 19 3 5 3" xfId="14059" xr:uid="{00000000-0005-0000-0000-0000EC360000}"/>
    <cellStyle name="Normal 19 3 5 3 2" xfId="14060" xr:uid="{00000000-0005-0000-0000-0000ED360000}"/>
    <cellStyle name="Normal 19 3 5 3 2 2" xfId="14061" xr:uid="{00000000-0005-0000-0000-0000EE360000}"/>
    <cellStyle name="Normal 19 3 5 3 3" xfId="14062" xr:uid="{00000000-0005-0000-0000-0000EF360000}"/>
    <cellStyle name="Normal 19 3 5 4" xfId="14063" xr:uid="{00000000-0005-0000-0000-0000F0360000}"/>
    <cellStyle name="Normal 19 3 5 4 2" xfId="14064" xr:uid="{00000000-0005-0000-0000-0000F1360000}"/>
    <cellStyle name="Normal 19 3 5 4 2 2" xfId="14065" xr:uid="{00000000-0005-0000-0000-0000F2360000}"/>
    <cellStyle name="Normal 19 3 5 4 3" xfId="14066" xr:uid="{00000000-0005-0000-0000-0000F3360000}"/>
    <cellStyle name="Normal 19 3 5 5" xfId="14067" xr:uid="{00000000-0005-0000-0000-0000F4360000}"/>
    <cellStyle name="Normal 19 3 5 5 2" xfId="14068" xr:uid="{00000000-0005-0000-0000-0000F5360000}"/>
    <cellStyle name="Normal 19 3 5 5 2 2" xfId="14069" xr:uid="{00000000-0005-0000-0000-0000F6360000}"/>
    <cellStyle name="Normal 19 3 5 5 3" xfId="14070" xr:uid="{00000000-0005-0000-0000-0000F7360000}"/>
    <cellStyle name="Normal 19 3 5 6" xfId="14071" xr:uid="{00000000-0005-0000-0000-0000F8360000}"/>
    <cellStyle name="Normal 19 3 5 6 2" xfId="14072" xr:uid="{00000000-0005-0000-0000-0000F9360000}"/>
    <cellStyle name="Normal 19 3 5 7" xfId="14073" xr:uid="{00000000-0005-0000-0000-0000FA360000}"/>
    <cellStyle name="Normal 19 3 5 7 2" xfId="14074" xr:uid="{00000000-0005-0000-0000-0000FB360000}"/>
    <cellStyle name="Normal 19 3 5 8" xfId="14075" xr:uid="{00000000-0005-0000-0000-0000FC360000}"/>
    <cellStyle name="Normal 19 3 6" xfId="14076" xr:uid="{00000000-0005-0000-0000-0000FD360000}"/>
    <cellStyle name="Normal 19 3 6 2" xfId="14077" xr:uid="{00000000-0005-0000-0000-0000FE360000}"/>
    <cellStyle name="Normal 19 3 6 2 2" xfId="14078" xr:uid="{00000000-0005-0000-0000-0000FF360000}"/>
    <cellStyle name="Normal 19 3 6 2 2 2" xfId="14079" xr:uid="{00000000-0005-0000-0000-000000370000}"/>
    <cellStyle name="Normal 19 3 6 2 3" xfId="14080" xr:uid="{00000000-0005-0000-0000-000001370000}"/>
    <cellStyle name="Normal 19 3 6 3" xfId="14081" xr:uid="{00000000-0005-0000-0000-000002370000}"/>
    <cellStyle name="Normal 19 3 6 3 2" xfId="14082" xr:uid="{00000000-0005-0000-0000-000003370000}"/>
    <cellStyle name="Normal 19 3 6 3 2 2" xfId="14083" xr:uid="{00000000-0005-0000-0000-000004370000}"/>
    <cellStyle name="Normal 19 3 6 3 3" xfId="14084" xr:uid="{00000000-0005-0000-0000-000005370000}"/>
    <cellStyle name="Normal 19 3 6 4" xfId="14085" xr:uid="{00000000-0005-0000-0000-000006370000}"/>
    <cellStyle name="Normal 19 3 6 4 2" xfId="14086" xr:uid="{00000000-0005-0000-0000-000007370000}"/>
    <cellStyle name="Normal 19 3 6 4 2 2" xfId="14087" xr:uid="{00000000-0005-0000-0000-000008370000}"/>
    <cellStyle name="Normal 19 3 6 4 3" xfId="14088" xr:uid="{00000000-0005-0000-0000-000009370000}"/>
    <cellStyle name="Normal 19 3 6 5" xfId="14089" xr:uid="{00000000-0005-0000-0000-00000A370000}"/>
    <cellStyle name="Normal 19 3 6 5 2" xfId="14090" xr:uid="{00000000-0005-0000-0000-00000B370000}"/>
    <cellStyle name="Normal 19 3 6 6" xfId="14091" xr:uid="{00000000-0005-0000-0000-00000C370000}"/>
    <cellStyle name="Normal 19 3 6 6 2" xfId="14092" xr:uid="{00000000-0005-0000-0000-00000D370000}"/>
    <cellStyle name="Normal 19 3 6 7" xfId="14093" xr:uid="{00000000-0005-0000-0000-00000E370000}"/>
    <cellStyle name="Normal 19 3 7" xfId="14094" xr:uid="{00000000-0005-0000-0000-00000F370000}"/>
    <cellStyle name="Normal 19 3 7 2" xfId="14095" xr:uid="{00000000-0005-0000-0000-000010370000}"/>
    <cellStyle name="Normal 19 3 7 2 2" xfId="14096" xr:uid="{00000000-0005-0000-0000-000011370000}"/>
    <cellStyle name="Normal 19 3 7 2 2 2" xfId="14097" xr:uid="{00000000-0005-0000-0000-000012370000}"/>
    <cellStyle name="Normal 19 3 7 2 3" xfId="14098" xr:uid="{00000000-0005-0000-0000-000013370000}"/>
    <cellStyle name="Normal 19 3 7 3" xfId="14099" xr:uid="{00000000-0005-0000-0000-000014370000}"/>
    <cellStyle name="Normal 19 3 7 3 2" xfId="14100" xr:uid="{00000000-0005-0000-0000-000015370000}"/>
    <cellStyle name="Normal 19 3 7 3 2 2" xfId="14101" xr:uid="{00000000-0005-0000-0000-000016370000}"/>
    <cellStyle name="Normal 19 3 7 3 3" xfId="14102" xr:uid="{00000000-0005-0000-0000-000017370000}"/>
    <cellStyle name="Normal 19 3 7 4" xfId="14103" xr:uid="{00000000-0005-0000-0000-000018370000}"/>
    <cellStyle name="Normal 19 3 7 4 2" xfId="14104" xr:uid="{00000000-0005-0000-0000-000019370000}"/>
    <cellStyle name="Normal 19 3 7 4 2 2" xfId="14105" xr:uid="{00000000-0005-0000-0000-00001A370000}"/>
    <cellStyle name="Normal 19 3 7 4 3" xfId="14106" xr:uid="{00000000-0005-0000-0000-00001B370000}"/>
    <cellStyle name="Normal 19 3 7 5" xfId="14107" xr:uid="{00000000-0005-0000-0000-00001C370000}"/>
    <cellStyle name="Normal 19 3 7 5 2" xfId="14108" xr:uid="{00000000-0005-0000-0000-00001D370000}"/>
    <cellStyle name="Normal 19 3 7 6" xfId="14109" xr:uid="{00000000-0005-0000-0000-00001E370000}"/>
    <cellStyle name="Normal 19 3 7 6 2" xfId="14110" xr:uid="{00000000-0005-0000-0000-00001F370000}"/>
    <cellStyle name="Normal 19 3 7 7" xfId="14111" xr:uid="{00000000-0005-0000-0000-000020370000}"/>
    <cellStyle name="Normal 19 3 8" xfId="14112" xr:uid="{00000000-0005-0000-0000-000021370000}"/>
    <cellStyle name="Normal 19 3 8 2" xfId="14113" xr:uid="{00000000-0005-0000-0000-000022370000}"/>
    <cellStyle name="Normal 19 3 8 2 2" xfId="14114" xr:uid="{00000000-0005-0000-0000-000023370000}"/>
    <cellStyle name="Normal 19 3 8 3" xfId="14115" xr:uid="{00000000-0005-0000-0000-000024370000}"/>
    <cellStyle name="Normal 19 3 9" xfId="14116" xr:uid="{00000000-0005-0000-0000-000025370000}"/>
    <cellStyle name="Normal 19 3 9 2" xfId="14117" xr:uid="{00000000-0005-0000-0000-000026370000}"/>
    <cellStyle name="Normal 19 3 9 2 2" xfId="14118" xr:uid="{00000000-0005-0000-0000-000027370000}"/>
    <cellStyle name="Normal 19 3 9 3" xfId="14119" xr:uid="{00000000-0005-0000-0000-000028370000}"/>
    <cellStyle name="Normal 19 3_Confidential Information" xfId="14120" xr:uid="{00000000-0005-0000-0000-000029370000}"/>
    <cellStyle name="Normal 19 4" xfId="14121" xr:uid="{00000000-0005-0000-0000-00002A370000}"/>
    <cellStyle name="Normal 19 4 10" xfId="14122" xr:uid="{00000000-0005-0000-0000-00002B370000}"/>
    <cellStyle name="Normal 19 4 10 2" xfId="14123" xr:uid="{00000000-0005-0000-0000-00002C370000}"/>
    <cellStyle name="Normal 19 4 11" xfId="14124" xr:uid="{00000000-0005-0000-0000-00002D370000}"/>
    <cellStyle name="Normal 19 4 2" xfId="14125" xr:uid="{00000000-0005-0000-0000-00002E370000}"/>
    <cellStyle name="Normal 19 4 2 2" xfId="14126" xr:uid="{00000000-0005-0000-0000-00002F370000}"/>
    <cellStyle name="Normal 19 4 2 2 2" xfId="14127" xr:uid="{00000000-0005-0000-0000-000030370000}"/>
    <cellStyle name="Normal 19 4 2 2 2 2" xfId="14128" xr:uid="{00000000-0005-0000-0000-000031370000}"/>
    <cellStyle name="Normal 19 4 2 2 2 2 2" xfId="14129" xr:uid="{00000000-0005-0000-0000-000032370000}"/>
    <cellStyle name="Normal 19 4 2 2 2 3" xfId="14130" xr:uid="{00000000-0005-0000-0000-000033370000}"/>
    <cellStyle name="Normal 19 4 2 2 3" xfId="14131" xr:uid="{00000000-0005-0000-0000-000034370000}"/>
    <cellStyle name="Normal 19 4 2 2 3 2" xfId="14132" xr:uid="{00000000-0005-0000-0000-000035370000}"/>
    <cellStyle name="Normal 19 4 2 2 3 2 2" xfId="14133" xr:uid="{00000000-0005-0000-0000-000036370000}"/>
    <cellStyle name="Normal 19 4 2 2 3 3" xfId="14134" xr:uid="{00000000-0005-0000-0000-000037370000}"/>
    <cellStyle name="Normal 19 4 2 2 4" xfId="14135" xr:uid="{00000000-0005-0000-0000-000038370000}"/>
    <cellStyle name="Normal 19 4 2 2 4 2" xfId="14136" xr:uid="{00000000-0005-0000-0000-000039370000}"/>
    <cellStyle name="Normal 19 4 2 2 4 2 2" xfId="14137" xr:uid="{00000000-0005-0000-0000-00003A370000}"/>
    <cellStyle name="Normal 19 4 2 2 4 3" xfId="14138" xr:uid="{00000000-0005-0000-0000-00003B370000}"/>
    <cellStyle name="Normal 19 4 2 2 5" xfId="14139" xr:uid="{00000000-0005-0000-0000-00003C370000}"/>
    <cellStyle name="Normal 19 4 2 2 5 2" xfId="14140" xr:uid="{00000000-0005-0000-0000-00003D370000}"/>
    <cellStyle name="Normal 19 4 2 2 6" xfId="14141" xr:uid="{00000000-0005-0000-0000-00003E370000}"/>
    <cellStyle name="Normal 19 4 2 2 6 2" xfId="14142" xr:uid="{00000000-0005-0000-0000-00003F370000}"/>
    <cellStyle name="Normal 19 4 2 2 7" xfId="14143" xr:uid="{00000000-0005-0000-0000-000040370000}"/>
    <cellStyle name="Normal 19 4 2 3" xfId="14144" xr:uid="{00000000-0005-0000-0000-000041370000}"/>
    <cellStyle name="Normal 19 4 2 3 2" xfId="14145" xr:uid="{00000000-0005-0000-0000-000042370000}"/>
    <cellStyle name="Normal 19 4 2 3 2 2" xfId="14146" xr:uid="{00000000-0005-0000-0000-000043370000}"/>
    <cellStyle name="Normal 19 4 2 3 2 2 2" xfId="14147" xr:uid="{00000000-0005-0000-0000-000044370000}"/>
    <cellStyle name="Normal 19 4 2 3 2 3" xfId="14148" xr:uid="{00000000-0005-0000-0000-000045370000}"/>
    <cellStyle name="Normal 19 4 2 3 3" xfId="14149" xr:uid="{00000000-0005-0000-0000-000046370000}"/>
    <cellStyle name="Normal 19 4 2 3 3 2" xfId="14150" xr:uid="{00000000-0005-0000-0000-000047370000}"/>
    <cellStyle name="Normal 19 4 2 3 3 2 2" xfId="14151" xr:uid="{00000000-0005-0000-0000-000048370000}"/>
    <cellStyle name="Normal 19 4 2 3 3 3" xfId="14152" xr:uid="{00000000-0005-0000-0000-000049370000}"/>
    <cellStyle name="Normal 19 4 2 3 4" xfId="14153" xr:uid="{00000000-0005-0000-0000-00004A370000}"/>
    <cellStyle name="Normal 19 4 2 3 4 2" xfId="14154" xr:uid="{00000000-0005-0000-0000-00004B370000}"/>
    <cellStyle name="Normal 19 4 2 3 4 2 2" xfId="14155" xr:uid="{00000000-0005-0000-0000-00004C370000}"/>
    <cellStyle name="Normal 19 4 2 3 4 3" xfId="14156" xr:uid="{00000000-0005-0000-0000-00004D370000}"/>
    <cellStyle name="Normal 19 4 2 3 5" xfId="14157" xr:uid="{00000000-0005-0000-0000-00004E370000}"/>
    <cellStyle name="Normal 19 4 2 3 5 2" xfId="14158" xr:uid="{00000000-0005-0000-0000-00004F370000}"/>
    <cellStyle name="Normal 19 4 2 3 6" xfId="14159" xr:uid="{00000000-0005-0000-0000-000050370000}"/>
    <cellStyle name="Normal 19 4 2 3 6 2" xfId="14160" xr:uid="{00000000-0005-0000-0000-000051370000}"/>
    <cellStyle name="Normal 19 4 2 3 7" xfId="14161" xr:uid="{00000000-0005-0000-0000-000052370000}"/>
    <cellStyle name="Normal 19 4 2 4" xfId="14162" xr:uid="{00000000-0005-0000-0000-000053370000}"/>
    <cellStyle name="Normal 19 4 2 4 2" xfId="14163" xr:uid="{00000000-0005-0000-0000-000054370000}"/>
    <cellStyle name="Normal 19 4 2 4 2 2" xfId="14164" xr:uid="{00000000-0005-0000-0000-000055370000}"/>
    <cellStyle name="Normal 19 4 2 4 3" xfId="14165" xr:uid="{00000000-0005-0000-0000-000056370000}"/>
    <cellStyle name="Normal 19 4 2 5" xfId="14166" xr:uid="{00000000-0005-0000-0000-000057370000}"/>
    <cellStyle name="Normal 19 4 2 5 2" xfId="14167" xr:uid="{00000000-0005-0000-0000-000058370000}"/>
    <cellStyle name="Normal 19 4 2 5 2 2" xfId="14168" xr:uid="{00000000-0005-0000-0000-000059370000}"/>
    <cellStyle name="Normal 19 4 2 5 3" xfId="14169" xr:uid="{00000000-0005-0000-0000-00005A370000}"/>
    <cellStyle name="Normal 19 4 2 6" xfId="14170" xr:uid="{00000000-0005-0000-0000-00005B370000}"/>
    <cellStyle name="Normal 19 4 2 6 2" xfId="14171" xr:uid="{00000000-0005-0000-0000-00005C370000}"/>
    <cellStyle name="Normal 19 4 2 6 2 2" xfId="14172" xr:uid="{00000000-0005-0000-0000-00005D370000}"/>
    <cellStyle name="Normal 19 4 2 6 3" xfId="14173" xr:uid="{00000000-0005-0000-0000-00005E370000}"/>
    <cellStyle name="Normal 19 4 2 7" xfId="14174" xr:uid="{00000000-0005-0000-0000-00005F370000}"/>
    <cellStyle name="Normal 19 4 2 7 2" xfId="14175" xr:uid="{00000000-0005-0000-0000-000060370000}"/>
    <cellStyle name="Normal 19 4 2 8" xfId="14176" xr:uid="{00000000-0005-0000-0000-000061370000}"/>
    <cellStyle name="Normal 19 4 2 8 2" xfId="14177" xr:uid="{00000000-0005-0000-0000-000062370000}"/>
    <cellStyle name="Normal 19 4 2 9" xfId="14178" xr:uid="{00000000-0005-0000-0000-000063370000}"/>
    <cellStyle name="Normal 19 4 3" xfId="14179" xr:uid="{00000000-0005-0000-0000-000064370000}"/>
    <cellStyle name="Normal 19 4 3 2" xfId="14180" xr:uid="{00000000-0005-0000-0000-000065370000}"/>
    <cellStyle name="Normal 19 4 3 2 2" xfId="14181" xr:uid="{00000000-0005-0000-0000-000066370000}"/>
    <cellStyle name="Normal 19 4 3 2 2 2" xfId="14182" xr:uid="{00000000-0005-0000-0000-000067370000}"/>
    <cellStyle name="Normal 19 4 3 2 2 2 2" xfId="14183" xr:uid="{00000000-0005-0000-0000-000068370000}"/>
    <cellStyle name="Normal 19 4 3 2 2 3" xfId="14184" xr:uid="{00000000-0005-0000-0000-000069370000}"/>
    <cellStyle name="Normal 19 4 3 2 3" xfId="14185" xr:uid="{00000000-0005-0000-0000-00006A370000}"/>
    <cellStyle name="Normal 19 4 3 2 3 2" xfId="14186" xr:uid="{00000000-0005-0000-0000-00006B370000}"/>
    <cellStyle name="Normal 19 4 3 2 3 2 2" xfId="14187" xr:uid="{00000000-0005-0000-0000-00006C370000}"/>
    <cellStyle name="Normal 19 4 3 2 3 3" xfId="14188" xr:uid="{00000000-0005-0000-0000-00006D370000}"/>
    <cellStyle name="Normal 19 4 3 2 4" xfId="14189" xr:uid="{00000000-0005-0000-0000-00006E370000}"/>
    <cellStyle name="Normal 19 4 3 2 4 2" xfId="14190" xr:uid="{00000000-0005-0000-0000-00006F370000}"/>
    <cellStyle name="Normal 19 4 3 2 4 2 2" xfId="14191" xr:uid="{00000000-0005-0000-0000-000070370000}"/>
    <cellStyle name="Normal 19 4 3 2 4 3" xfId="14192" xr:uid="{00000000-0005-0000-0000-000071370000}"/>
    <cellStyle name="Normal 19 4 3 2 5" xfId="14193" xr:uid="{00000000-0005-0000-0000-000072370000}"/>
    <cellStyle name="Normal 19 4 3 2 5 2" xfId="14194" xr:uid="{00000000-0005-0000-0000-000073370000}"/>
    <cellStyle name="Normal 19 4 3 2 6" xfId="14195" xr:uid="{00000000-0005-0000-0000-000074370000}"/>
    <cellStyle name="Normal 19 4 3 2 6 2" xfId="14196" xr:uid="{00000000-0005-0000-0000-000075370000}"/>
    <cellStyle name="Normal 19 4 3 2 7" xfId="14197" xr:uid="{00000000-0005-0000-0000-000076370000}"/>
    <cellStyle name="Normal 19 4 3 3" xfId="14198" xr:uid="{00000000-0005-0000-0000-000077370000}"/>
    <cellStyle name="Normal 19 4 3 3 2" xfId="14199" xr:uid="{00000000-0005-0000-0000-000078370000}"/>
    <cellStyle name="Normal 19 4 3 3 2 2" xfId="14200" xr:uid="{00000000-0005-0000-0000-000079370000}"/>
    <cellStyle name="Normal 19 4 3 3 3" xfId="14201" xr:uid="{00000000-0005-0000-0000-00007A370000}"/>
    <cellStyle name="Normal 19 4 3 4" xfId="14202" xr:uid="{00000000-0005-0000-0000-00007B370000}"/>
    <cellStyle name="Normal 19 4 3 4 2" xfId="14203" xr:uid="{00000000-0005-0000-0000-00007C370000}"/>
    <cellStyle name="Normal 19 4 3 4 2 2" xfId="14204" xr:uid="{00000000-0005-0000-0000-00007D370000}"/>
    <cellStyle name="Normal 19 4 3 4 3" xfId="14205" xr:uid="{00000000-0005-0000-0000-00007E370000}"/>
    <cellStyle name="Normal 19 4 3 5" xfId="14206" xr:uid="{00000000-0005-0000-0000-00007F370000}"/>
    <cellStyle name="Normal 19 4 3 5 2" xfId="14207" xr:uid="{00000000-0005-0000-0000-000080370000}"/>
    <cellStyle name="Normal 19 4 3 5 2 2" xfId="14208" xr:uid="{00000000-0005-0000-0000-000081370000}"/>
    <cellStyle name="Normal 19 4 3 5 3" xfId="14209" xr:uid="{00000000-0005-0000-0000-000082370000}"/>
    <cellStyle name="Normal 19 4 3 6" xfId="14210" xr:uid="{00000000-0005-0000-0000-000083370000}"/>
    <cellStyle name="Normal 19 4 3 6 2" xfId="14211" xr:uid="{00000000-0005-0000-0000-000084370000}"/>
    <cellStyle name="Normal 19 4 3 7" xfId="14212" xr:uid="{00000000-0005-0000-0000-000085370000}"/>
    <cellStyle name="Normal 19 4 3 7 2" xfId="14213" xr:uid="{00000000-0005-0000-0000-000086370000}"/>
    <cellStyle name="Normal 19 4 3 8" xfId="14214" xr:uid="{00000000-0005-0000-0000-000087370000}"/>
    <cellStyle name="Normal 19 4 4" xfId="14215" xr:uid="{00000000-0005-0000-0000-000088370000}"/>
    <cellStyle name="Normal 19 4 4 2" xfId="14216" xr:uid="{00000000-0005-0000-0000-000089370000}"/>
    <cellStyle name="Normal 19 4 4 2 2" xfId="14217" xr:uid="{00000000-0005-0000-0000-00008A370000}"/>
    <cellStyle name="Normal 19 4 4 2 2 2" xfId="14218" xr:uid="{00000000-0005-0000-0000-00008B370000}"/>
    <cellStyle name="Normal 19 4 4 2 3" xfId="14219" xr:uid="{00000000-0005-0000-0000-00008C370000}"/>
    <cellStyle name="Normal 19 4 4 3" xfId="14220" xr:uid="{00000000-0005-0000-0000-00008D370000}"/>
    <cellStyle name="Normal 19 4 4 3 2" xfId="14221" xr:uid="{00000000-0005-0000-0000-00008E370000}"/>
    <cellStyle name="Normal 19 4 4 3 2 2" xfId="14222" xr:uid="{00000000-0005-0000-0000-00008F370000}"/>
    <cellStyle name="Normal 19 4 4 3 3" xfId="14223" xr:uid="{00000000-0005-0000-0000-000090370000}"/>
    <cellStyle name="Normal 19 4 4 4" xfId="14224" xr:uid="{00000000-0005-0000-0000-000091370000}"/>
    <cellStyle name="Normal 19 4 4 4 2" xfId="14225" xr:uid="{00000000-0005-0000-0000-000092370000}"/>
    <cellStyle name="Normal 19 4 4 4 2 2" xfId="14226" xr:uid="{00000000-0005-0000-0000-000093370000}"/>
    <cellStyle name="Normal 19 4 4 4 3" xfId="14227" xr:uid="{00000000-0005-0000-0000-000094370000}"/>
    <cellStyle name="Normal 19 4 4 5" xfId="14228" xr:uid="{00000000-0005-0000-0000-000095370000}"/>
    <cellStyle name="Normal 19 4 4 5 2" xfId="14229" xr:uid="{00000000-0005-0000-0000-000096370000}"/>
    <cellStyle name="Normal 19 4 4 6" xfId="14230" xr:uid="{00000000-0005-0000-0000-000097370000}"/>
    <cellStyle name="Normal 19 4 4 6 2" xfId="14231" xr:uid="{00000000-0005-0000-0000-000098370000}"/>
    <cellStyle name="Normal 19 4 4 7" xfId="14232" xr:uid="{00000000-0005-0000-0000-000099370000}"/>
    <cellStyle name="Normal 19 4 5" xfId="14233" xr:uid="{00000000-0005-0000-0000-00009A370000}"/>
    <cellStyle name="Normal 19 4 5 2" xfId="14234" xr:uid="{00000000-0005-0000-0000-00009B370000}"/>
    <cellStyle name="Normal 19 4 5 2 2" xfId="14235" xr:uid="{00000000-0005-0000-0000-00009C370000}"/>
    <cellStyle name="Normal 19 4 5 2 2 2" xfId="14236" xr:uid="{00000000-0005-0000-0000-00009D370000}"/>
    <cellStyle name="Normal 19 4 5 2 3" xfId="14237" xr:uid="{00000000-0005-0000-0000-00009E370000}"/>
    <cellStyle name="Normal 19 4 5 3" xfId="14238" xr:uid="{00000000-0005-0000-0000-00009F370000}"/>
    <cellStyle name="Normal 19 4 5 3 2" xfId="14239" xr:uid="{00000000-0005-0000-0000-0000A0370000}"/>
    <cellStyle name="Normal 19 4 5 3 2 2" xfId="14240" xr:uid="{00000000-0005-0000-0000-0000A1370000}"/>
    <cellStyle name="Normal 19 4 5 3 3" xfId="14241" xr:uid="{00000000-0005-0000-0000-0000A2370000}"/>
    <cellStyle name="Normal 19 4 5 4" xfId="14242" xr:uid="{00000000-0005-0000-0000-0000A3370000}"/>
    <cellStyle name="Normal 19 4 5 4 2" xfId="14243" xr:uid="{00000000-0005-0000-0000-0000A4370000}"/>
    <cellStyle name="Normal 19 4 5 4 2 2" xfId="14244" xr:uid="{00000000-0005-0000-0000-0000A5370000}"/>
    <cellStyle name="Normal 19 4 5 4 3" xfId="14245" xr:uid="{00000000-0005-0000-0000-0000A6370000}"/>
    <cellStyle name="Normal 19 4 5 5" xfId="14246" xr:uid="{00000000-0005-0000-0000-0000A7370000}"/>
    <cellStyle name="Normal 19 4 5 5 2" xfId="14247" xr:uid="{00000000-0005-0000-0000-0000A8370000}"/>
    <cellStyle name="Normal 19 4 5 6" xfId="14248" xr:uid="{00000000-0005-0000-0000-0000A9370000}"/>
    <cellStyle name="Normal 19 4 5 6 2" xfId="14249" xr:uid="{00000000-0005-0000-0000-0000AA370000}"/>
    <cellStyle name="Normal 19 4 5 7" xfId="14250" xr:uid="{00000000-0005-0000-0000-0000AB370000}"/>
    <cellStyle name="Normal 19 4 6" xfId="14251" xr:uid="{00000000-0005-0000-0000-0000AC370000}"/>
    <cellStyle name="Normal 19 4 6 2" xfId="14252" xr:uid="{00000000-0005-0000-0000-0000AD370000}"/>
    <cellStyle name="Normal 19 4 6 2 2" xfId="14253" xr:uid="{00000000-0005-0000-0000-0000AE370000}"/>
    <cellStyle name="Normal 19 4 6 3" xfId="14254" xr:uid="{00000000-0005-0000-0000-0000AF370000}"/>
    <cellStyle name="Normal 19 4 7" xfId="14255" xr:uid="{00000000-0005-0000-0000-0000B0370000}"/>
    <cellStyle name="Normal 19 4 7 2" xfId="14256" xr:uid="{00000000-0005-0000-0000-0000B1370000}"/>
    <cellStyle name="Normal 19 4 7 2 2" xfId="14257" xr:uid="{00000000-0005-0000-0000-0000B2370000}"/>
    <cellStyle name="Normal 19 4 7 3" xfId="14258" xr:uid="{00000000-0005-0000-0000-0000B3370000}"/>
    <cellStyle name="Normal 19 4 8" xfId="14259" xr:uid="{00000000-0005-0000-0000-0000B4370000}"/>
    <cellStyle name="Normal 19 4 8 2" xfId="14260" xr:uid="{00000000-0005-0000-0000-0000B5370000}"/>
    <cellStyle name="Normal 19 4 8 2 2" xfId="14261" xr:uid="{00000000-0005-0000-0000-0000B6370000}"/>
    <cellStyle name="Normal 19 4 8 3" xfId="14262" xr:uid="{00000000-0005-0000-0000-0000B7370000}"/>
    <cellStyle name="Normal 19 4 9" xfId="14263" xr:uid="{00000000-0005-0000-0000-0000B8370000}"/>
    <cellStyle name="Normal 19 4 9 2" xfId="14264" xr:uid="{00000000-0005-0000-0000-0000B9370000}"/>
    <cellStyle name="Normal 19 5" xfId="14265" xr:uid="{00000000-0005-0000-0000-0000BA370000}"/>
    <cellStyle name="Normal 19 5 10" xfId="14266" xr:uid="{00000000-0005-0000-0000-0000BB370000}"/>
    <cellStyle name="Normal 19 5 10 2" xfId="14267" xr:uid="{00000000-0005-0000-0000-0000BC370000}"/>
    <cellStyle name="Normal 19 5 11" xfId="14268" xr:uid="{00000000-0005-0000-0000-0000BD370000}"/>
    <cellStyle name="Normal 19 5 2" xfId="14269" xr:uid="{00000000-0005-0000-0000-0000BE370000}"/>
    <cellStyle name="Normal 19 5 2 2" xfId="14270" xr:uid="{00000000-0005-0000-0000-0000BF370000}"/>
    <cellStyle name="Normal 19 5 2 2 2" xfId="14271" xr:uid="{00000000-0005-0000-0000-0000C0370000}"/>
    <cellStyle name="Normal 19 5 2 2 2 2" xfId="14272" xr:uid="{00000000-0005-0000-0000-0000C1370000}"/>
    <cellStyle name="Normal 19 5 2 2 2 2 2" xfId="14273" xr:uid="{00000000-0005-0000-0000-0000C2370000}"/>
    <cellStyle name="Normal 19 5 2 2 2 3" xfId="14274" xr:uid="{00000000-0005-0000-0000-0000C3370000}"/>
    <cellStyle name="Normal 19 5 2 2 3" xfId="14275" xr:uid="{00000000-0005-0000-0000-0000C4370000}"/>
    <cellStyle name="Normal 19 5 2 2 3 2" xfId="14276" xr:uid="{00000000-0005-0000-0000-0000C5370000}"/>
    <cellStyle name="Normal 19 5 2 2 3 2 2" xfId="14277" xr:uid="{00000000-0005-0000-0000-0000C6370000}"/>
    <cellStyle name="Normal 19 5 2 2 3 3" xfId="14278" xr:uid="{00000000-0005-0000-0000-0000C7370000}"/>
    <cellStyle name="Normal 19 5 2 2 4" xfId="14279" xr:uid="{00000000-0005-0000-0000-0000C8370000}"/>
    <cellStyle name="Normal 19 5 2 2 4 2" xfId="14280" xr:uid="{00000000-0005-0000-0000-0000C9370000}"/>
    <cellStyle name="Normal 19 5 2 2 4 2 2" xfId="14281" xr:uid="{00000000-0005-0000-0000-0000CA370000}"/>
    <cellStyle name="Normal 19 5 2 2 4 3" xfId="14282" xr:uid="{00000000-0005-0000-0000-0000CB370000}"/>
    <cellStyle name="Normal 19 5 2 2 5" xfId="14283" xr:uid="{00000000-0005-0000-0000-0000CC370000}"/>
    <cellStyle name="Normal 19 5 2 2 5 2" xfId="14284" xr:uid="{00000000-0005-0000-0000-0000CD370000}"/>
    <cellStyle name="Normal 19 5 2 2 6" xfId="14285" xr:uid="{00000000-0005-0000-0000-0000CE370000}"/>
    <cellStyle name="Normal 19 5 2 2 6 2" xfId="14286" xr:uid="{00000000-0005-0000-0000-0000CF370000}"/>
    <cellStyle name="Normal 19 5 2 2 7" xfId="14287" xr:uid="{00000000-0005-0000-0000-0000D0370000}"/>
    <cellStyle name="Normal 19 5 2 3" xfId="14288" xr:uid="{00000000-0005-0000-0000-0000D1370000}"/>
    <cellStyle name="Normal 19 5 2 3 2" xfId="14289" xr:uid="{00000000-0005-0000-0000-0000D2370000}"/>
    <cellStyle name="Normal 19 5 2 3 2 2" xfId="14290" xr:uid="{00000000-0005-0000-0000-0000D3370000}"/>
    <cellStyle name="Normal 19 5 2 3 2 2 2" xfId="14291" xr:uid="{00000000-0005-0000-0000-0000D4370000}"/>
    <cellStyle name="Normal 19 5 2 3 2 3" xfId="14292" xr:uid="{00000000-0005-0000-0000-0000D5370000}"/>
    <cellStyle name="Normal 19 5 2 3 3" xfId="14293" xr:uid="{00000000-0005-0000-0000-0000D6370000}"/>
    <cellStyle name="Normal 19 5 2 3 3 2" xfId="14294" xr:uid="{00000000-0005-0000-0000-0000D7370000}"/>
    <cellStyle name="Normal 19 5 2 3 3 2 2" xfId="14295" xr:uid="{00000000-0005-0000-0000-0000D8370000}"/>
    <cellStyle name="Normal 19 5 2 3 3 3" xfId="14296" xr:uid="{00000000-0005-0000-0000-0000D9370000}"/>
    <cellStyle name="Normal 19 5 2 3 4" xfId="14297" xr:uid="{00000000-0005-0000-0000-0000DA370000}"/>
    <cellStyle name="Normal 19 5 2 3 4 2" xfId="14298" xr:uid="{00000000-0005-0000-0000-0000DB370000}"/>
    <cellStyle name="Normal 19 5 2 3 4 2 2" xfId="14299" xr:uid="{00000000-0005-0000-0000-0000DC370000}"/>
    <cellStyle name="Normal 19 5 2 3 4 3" xfId="14300" xr:uid="{00000000-0005-0000-0000-0000DD370000}"/>
    <cellStyle name="Normal 19 5 2 3 5" xfId="14301" xr:uid="{00000000-0005-0000-0000-0000DE370000}"/>
    <cellStyle name="Normal 19 5 2 3 5 2" xfId="14302" xr:uid="{00000000-0005-0000-0000-0000DF370000}"/>
    <cellStyle name="Normal 19 5 2 3 6" xfId="14303" xr:uid="{00000000-0005-0000-0000-0000E0370000}"/>
    <cellStyle name="Normal 19 5 2 3 6 2" xfId="14304" xr:uid="{00000000-0005-0000-0000-0000E1370000}"/>
    <cellStyle name="Normal 19 5 2 3 7" xfId="14305" xr:uid="{00000000-0005-0000-0000-0000E2370000}"/>
    <cellStyle name="Normal 19 5 2 4" xfId="14306" xr:uid="{00000000-0005-0000-0000-0000E3370000}"/>
    <cellStyle name="Normal 19 5 2 4 2" xfId="14307" xr:uid="{00000000-0005-0000-0000-0000E4370000}"/>
    <cellStyle name="Normal 19 5 2 4 2 2" xfId="14308" xr:uid="{00000000-0005-0000-0000-0000E5370000}"/>
    <cellStyle name="Normal 19 5 2 4 3" xfId="14309" xr:uid="{00000000-0005-0000-0000-0000E6370000}"/>
    <cellStyle name="Normal 19 5 2 5" xfId="14310" xr:uid="{00000000-0005-0000-0000-0000E7370000}"/>
    <cellStyle name="Normal 19 5 2 5 2" xfId="14311" xr:uid="{00000000-0005-0000-0000-0000E8370000}"/>
    <cellStyle name="Normal 19 5 2 5 2 2" xfId="14312" xr:uid="{00000000-0005-0000-0000-0000E9370000}"/>
    <cellStyle name="Normal 19 5 2 5 3" xfId="14313" xr:uid="{00000000-0005-0000-0000-0000EA370000}"/>
    <cellStyle name="Normal 19 5 2 6" xfId="14314" xr:uid="{00000000-0005-0000-0000-0000EB370000}"/>
    <cellStyle name="Normal 19 5 2 6 2" xfId="14315" xr:uid="{00000000-0005-0000-0000-0000EC370000}"/>
    <cellStyle name="Normal 19 5 2 6 2 2" xfId="14316" xr:uid="{00000000-0005-0000-0000-0000ED370000}"/>
    <cellStyle name="Normal 19 5 2 6 3" xfId="14317" xr:uid="{00000000-0005-0000-0000-0000EE370000}"/>
    <cellStyle name="Normal 19 5 2 7" xfId="14318" xr:uid="{00000000-0005-0000-0000-0000EF370000}"/>
    <cellStyle name="Normal 19 5 2 7 2" xfId="14319" xr:uid="{00000000-0005-0000-0000-0000F0370000}"/>
    <cellStyle name="Normal 19 5 2 8" xfId="14320" xr:uid="{00000000-0005-0000-0000-0000F1370000}"/>
    <cellStyle name="Normal 19 5 2 8 2" xfId="14321" xr:uid="{00000000-0005-0000-0000-0000F2370000}"/>
    <cellStyle name="Normal 19 5 2 9" xfId="14322" xr:uid="{00000000-0005-0000-0000-0000F3370000}"/>
    <cellStyle name="Normal 19 5 3" xfId="14323" xr:uid="{00000000-0005-0000-0000-0000F4370000}"/>
    <cellStyle name="Normal 19 5 3 2" xfId="14324" xr:uid="{00000000-0005-0000-0000-0000F5370000}"/>
    <cellStyle name="Normal 19 5 3 2 2" xfId="14325" xr:uid="{00000000-0005-0000-0000-0000F6370000}"/>
    <cellStyle name="Normal 19 5 3 2 2 2" xfId="14326" xr:uid="{00000000-0005-0000-0000-0000F7370000}"/>
    <cellStyle name="Normal 19 5 3 2 2 2 2" xfId="14327" xr:uid="{00000000-0005-0000-0000-0000F8370000}"/>
    <cellStyle name="Normal 19 5 3 2 2 3" xfId="14328" xr:uid="{00000000-0005-0000-0000-0000F9370000}"/>
    <cellStyle name="Normal 19 5 3 2 3" xfId="14329" xr:uid="{00000000-0005-0000-0000-0000FA370000}"/>
    <cellStyle name="Normal 19 5 3 2 3 2" xfId="14330" xr:uid="{00000000-0005-0000-0000-0000FB370000}"/>
    <cellStyle name="Normal 19 5 3 2 3 2 2" xfId="14331" xr:uid="{00000000-0005-0000-0000-0000FC370000}"/>
    <cellStyle name="Normal 19 5 3 2 3 3" xfId="14332" xr:uid="{00000000-0005-0000-0000-0000FD370000}"/>
    <cellStyle name="Normal 19 5 3 2 4" xfId="14333" xr:uid="{00000000-0005-0000-0000-0000FE370000}"/>
    <cellStyle name="Normal 19 5 3 2 4 2" xfId="14334" xr:uid="{00000000-0005-0000-0000-0000FF370000}"/>
    <cellStyle name="Normal 19 5 3 2 4 2 2" xfId="14335" xr:uid="{00000000-0005-0000-0000-000000380000}"/>
    <cellStyle name="Normal 19 5 3 2 4 3" xfId="14336" xr:uid="{00000000-0005-0000-0000-000001380000}"/>
    <cellStyle name="Normal 19 5 3 2 5" xfId="14337" xr:uid="{00000000-0005-0000-0000-000002380000}"/>
    <cellStyle name="Normal 19 5 3 2 5 2" xfId="14338" xr:uid="{00000000-0005-0000-0000-000003380000}"/>
    <cellStyle name="Normal 19 5 3 2 6" xfId="14339" xr:uid="{00000000-0005-0000-0000-000004380000}"/>
    <cellStyle name="Normal 19 5 3 2 6 2" xfId="14340" xr:uid="{00000000-0005-0000-0000-000005380000}"/>
    <cellStyle name="Normal 19 5 3 2 7" xfId="14341" xr:uid="{00000000-0005-0000-0000-000006380000}"/>
    <cellStyle name="Normal 19 5 3 3" xfId="14342" xr:uid="{00000000-0005-0000-0000-000007380000}"/>
    <cellStyle name="Normal 19 5 3 3 2" xfId="14343" xr:uid="{00000000-0005-0000-0000-000008380000}"/>
    <cellStyle name="Normal 19 5 3 3 2 2" xfId="14344" xr:uid="{00000000-0005-0000-0000-000009380000}"/>
    <cellStyle name="Normal 19 5 3 3 3" xfId="14345" xr:uid="{00000000-0005-0000-0000-00000A380000}"/>
    <cellStyle name="Normal 19 5 3 4" xfId="14346" xr:uid="{00000000-0005-0000-0000-00000B380000}"/>
    <cellStyle name="Normal 19 5 3 4 2" xfId="14347" xr:uid="{00000000-0005-0000-0000-00000C380000}"/>
    <cellStyle name="Normal 19 5 3 4 2 2" xfId="14348" xr:uid="{00000000-0005-0000-0000-00000D380000}"/>
    <cellStyle name="Normal 19 5 3 4 3" xfId="14349" xr:uid="{00000000-0005-0000-0000-00000E380000}"/>
    <cellStyle name="Normal 19 5 3 5" xfId="14350" xr:uid="{00000000-0005-0000-0000-00000F380000}"/>
    <cellStyle name="Normal 19 5 3 5 2" xfId="14351" xr:uid="{00000000-0005-0000-0000-000010380000}"/>
    <cellStyle name="Normal 19 5 3 5 2 2" xfId="14352" xr:uid="{00000000-0005-0000-0000-000011380000}"/>
    <cellStyle name="Normal 19 5 3 5 3" xfId="14353" xr:uid="{00000000-0005-0000-0000-000012380000}"/>
    <cellStyle name="Normal 19 5 3 6" xfId="14354" xr:uid="{00000000-0005-0000-0000-000013380000}"/>
    <cellStyle name="Normal 19 5 3 6 2" xfId="14355" xr:uid="{00000000-0005-0000-0000-000014380000}"/>
    <cellStyle name="Normal 19 5 3 7" xfId="14356" xr:uid="{00000000-0005-0000-0000-000015380000}"/>
    <cellStyle name="Normal 19 5 3 7 2" xfId="14357" xr:uid="{00000000-0005-0000-0000-000016380000}"/>
    <cellStyle name="Normal 19 5 3 8" xfId="14358" xr:uid="{00000000-0005-0000-0000-000017380000}"/>
    <cellStyle name="Normal 19 5 4" xfId="14359" xr:uid="{00000000-0005-0000-0000-000018380000}"/>
    <cellStyle name="Normal 19 5 4 2" xfId="14360" xr:uid="{00000000-0005-0000-0000-000019380000}"/>
    <cellStyle name="Normal 19 5 4 2 2" xfId="14361" xr:uid="{00000000-0005-0000-0000-00001A380000}"/>
    <cellStyle name="Normal 19 5 4 2 2 2" xfId="14362" xr:uid="{00000000-0005-0000-0000-00001B380000}"/>
    <cellStyle name="Normal 19 5 4 2 3" xfId="14363" xr:uid="{00000000-0005-0000-0000-00001C380000}"/>
    <cellStyle name="Normal 19 5 4 3" xfId="14364" xr:uid="{00000000-0005-0000-0000-00001D380000}"/>
    <cellStyle name="Normal 19 5 4 3 2" xfId="14365" xr:uid="{00000000-0005-0000-0000-00001E380000}"/>
    <cellStyle name="Normal 19 5 4 3 2 2" xfId="14366" xr:uid="{00000000-0005-0000-0000-00001F380000}"/>
    <cellStyle name="Normal 19 5 4 3 3" xfId="14367" xr:uid="{00000000-0005-0000-0000-000020380000}"/>
    <cellStyle name="Normal 19 5 4 4" xfId="14368" xr:uid="{00000000-0005-0000-0000-000021380000}"/>
    <cellStyle name="Normal 19 5 4 4 2" xfId="14369" xr:uid="{00000000-0005-0000-0000-000022380000}"/>
    <cellStyle name="Normal 19 5 4 4 2 2" xfId="14370" xr:uid="{00000000-0005-0000-0000-000023380000}"/>
    <cellStyle name="Normal 19 5 4 4 3" xfId="14371" xr:uid="{00000000-0005-0000-0000-000024380000}"/>
    <cellStyle name="Normal 19 5 4 5" xfId="14372" xr:uid="{00000000-0005-0000-0000-000025380000}"/>
    <cellStyle name="Normal 19 5 4 5 2" xfId="14373" xr:uid="{00000000-0005-0000-0000-000026380000}"/>
    <cellStyle name="Normal 19 5 4 6" xfId="14374" xr:uid="{00000000-0005-0000-0000-000027380000}"/>
    <cellStyle name="Normal 19 5 4 6 2" xfId="14375" xr:uid="{00000000-0005-0000-0000-000028380000}"/>
    <cellStyle name="Normal 19 5 4 7" xfId="14376" xr:uid="{00000000-0005-0000-0000-000029380000}"/>
    <cellStyle name="Normal 19 5 5" xfId="14377" xr:uid="{00000000-0005-0000-0000-00002A380000}"/>
    <cellStyle name="Normal 19 5 5 2" xfId="14378" xr:uid="{00000000-0005-0000-0000-00002B380000}"/>
    <cellStyle name="Normal 19 5 5 2 2" xfId="14379" xr:uid="{00000000-0005-0000-0000-00002C380000}"/>
    <cellStyle name="Normal 19 5 5 2 2 2" xfId="14380" xr:uid="{00000000-0005-0000-0000-00002D380000}"/>
    <cellStyle name="Normal 19 5 5 2 3" xfId="14381" xr:uid="{00000000-0005-0000-0000-00002E380000}"/>
    <cellStyle name="Normal 19 5 5 3" xfId="14382" xr:uid="{00000000-0005-0000-0000-00002F380000}"/>
    <cellStyle name="Normal 19 5 5 3 2" xfId="14383" xr:uid="{00000000-0005-0000-0000-000030380000}"/>
    <cellStyle name="Normal 19 5 5 3 2 2" xfId="14384" xr:uid="{00000000-0005-0000-0000-000031380000}"/>
    <cellStyle name="Normal 19 5 5 3 3" xfId="14385" xr:uid="{00000000-0005-0000-0000-000032380000}"/>
    <cellStyle name="Normal 19 5 5 4" xfId="14386" xr:uid="{00000000-0005-0000-0000-000033380000}"/>
    <cellStyle name="Normal 19 5 5 4 2" xfId="14387" xr:uid="{00000000-0005-0000-0000-000034380000}"/>
    <cellStyle name="Normal 19 5 5 4 2 2" xfId="14388" xr:uid="{00000000-0005-0000-0000-000035380000}"/>
    <cellStyle name="Normal 19 5 5 4 3" xfId="14389" xr:uid="{00000000-0005-0000-0000-000036380000}"/>
    <cellStyle name="Normal 19 5 5 5" xfId="14390" xr:uid="{00000000-0005-0000-0000-000037380000}"/>
    <cellStyle name="Normal 19 5 5 5 2" xfId="14391" xr:uid="{00000000-0005-0000-0000-000038380000}"/>
    <cellStyle name="Normal 19 5 5 6" xfId="14392" xr:uid="{00000000-0005-0000-0000-000039380000}"/>
    <cellStyle name="Normal 19 5 5 6 2" xfId="14393" xr:uid="{00000000-0005-0000-0000-00003A380000}"/>
    <cellStyle name="Normal 19 5 5 7" xfId="14394" xr:uid="{00000000-0005-0000-0000-00003B380000}"/>
    <cellStyle name="Normal 19 5 6" xfId="14395" xr:uid="{00000000-0005-0000-0000-00003C380000}"/>
    <cellStyle name="Normal 19 5 6 2" xfId="14396" xr:uid="{00000000-0005-0000-0000-00003D380000}"/>
    <cellStyle name="Normal 19 5 6 2 2" xfId="14397" xr:uid="{00000000-0005-0000-0000-00003E380000}"/>
    <cellStyle name="Normal 19 5 6 3" xfId="14398" xr:uid="{00000000-0005-0000-0000-00003F380000}"/>
    <cellStyle name="Normal 19 5 7" xfId="14399" xr:uid="{00000000-0005-0000-0000-000040380000}"/>
    <cellStyle name="Normal 19 5 7 2" xfId="14400" xr:uid="{00000000-0005-0000-0000-000041380000}"/>
    <cellStyle name="Normal 19 5 7 2 2" xfId="14401" xr:uid="{00000000-0005-0000-0000-000042380000}"/>
    <cellStyle name="Normal 19 5 7 3" xfId="14402" xr:uid="{00000000-0005-0000-0000-000043380000}"/>
    <cellStyle name="Normal 19 5 8" xfId="14403" xr:uid="{00000000-0005-0000-0000-000044380000}"/>
    <cellStyle name="Normal 19 5 8 2" xfId="14404" xr:uid="{00000000-0005-0000-0000-000045380000}"/>
    <cellStyle name="Normal 19 5 8 2 2" xfId="14405" xr:uid="{00000000-0005-0000-0000-000046380000}"/>
    <cellStyle name="Normal 19 5 8 3" xfId="14406" xr:uid="{00000000-0005-0000-0000-000047380000}"/>
    <cellStyle name="Normal 19 5 9" xfId="14407" xr:uid="{00000000-0005-0000-0000-000048380000}"/>
    <cellStyle name="Normal 19 5 9 2" xfId="14408" xr:uid="{00000000-0005-0000-0000-000049380000}"/>
    <cellStyle name="Normal 19 6" xfId="14409" xr:uid="{00000000-0005-0000-0000-00004A380000}"/>
    <cellStyle name="Normal 19 6 2" xfId="14410" xr:uid="{00000000-0005-0000-0000-00004B380000}"/>
    <cellStyle name="Normal 19 6 2 2" xfId="14411" xr:uid="{00000000-0005-0000-0000-00004C380000}"/>
    <cellStyle name="Normal 19 6 2 2 2" xfId="14412" xr:uid="{00000000-0005-0000-0000-00004D380000}"/>
    <cellStyle name="Normal 19 6 2 2 2 2" xfId="14413" xr:uid="{00000000-0005-0000-0000-00004E380000}"/>
    <cellStyle name="Normal 19 6 2 2 3" xfId="14414" xr:uid="{00000000-0005-0000-0000-00004F380000}"/>
    <cellStyle name="Normal 19 6 2 3" xfId="14415" xr:uid="{00000000-0005-0000-0000-000050380000}"/>
    <cellStyle name="Normal 19 6 2 3 2" xfId="14416" xr:uid="{00000000-0005-0000-0000-000051380000}"/>
    <cellStyle name="Normal 19 6 2 3 2 2" xfId="14417" xr:uid="{00000000-0005-0000-0000-000052380000}"/>
    <cellStyle name="Normal 19 6 2 3 3" xfId="14418" xr:uid="{00000000-0005-0000-0000-000053380000}"/>
    <cellStyle name="Normal 19 6 2 4" xfId="14419" xr:uid="{00000000-0005-0000-0000-000054380000}"/>
    <cellStyle name="Normal 19 6 2 4 2" xfId="14420" xr:uid="{00000000-0005-0000-0000-000055380000}"/>
    <cellStyle name="Normal 19 6 2 4 2 2" xfId="14421" xr:uid="{00000000-0005-0000-0000-000056380000}"/>
    <cellStyle name="Normal 19 6 2 4 3" xfId="14422" xr:uid="{00000000-0005-0000-0000-000057380000}"/>
    <cellStyle name="Normal 19 6 2 5" xfId="14423" xr:uid="{00000000-0005-0000-0000-000058380000}"/>
    <cellStyle name="Normal 19 6 2 5 2" xfId="14424" xr:uid="{00000000-0005-0000-0000-000059380000}"/>
    <cellStyle name="Normal 19 6 2 6" xfId="14425" xr:uid="{00000000-0005-0000-0000-00005A380000}"/>
    <cellStyle name="Normal 19 6 2 6 2" xfId="14426" xr:uid="{00000000-0005-0000-0000-00005B380000}"/>
    <cellStyle name="Normal 19 6 2 7" xfId="14427" xr:uid="{00000000-0005-0000-0000-00005C380000}"/>
    <cellStyle name="Normal 19 6 3" xfId="14428" xr:uid="{00000000-0005-0000-0000-00005D380000}"/>
    <cellStyle name="Normal 19 6 3 2" xfId="14429" xr:uid="{00000000-0005-0000-0000-00005E380000}"/>
    <cellStyle name="Normal 19 6 3 2 2" xfId="14430" xr:uid="{00000000-0005-0000-0000-00005F380000}"/>
    <cellStyle name="Normal 19 6 3 2 2 2" xfId="14431" xr:uid="{00000000-0005-0000-0000-000060380000}"/>
    <cellStyle name="Normal 19 6 3 2 3" xfId="14432" xr:uid="{00000000-0005-0000-0000-000061380000}"/>
    <cellStyle name="Normal 19 6 3 3" xfId="14433" xr:uid="{00000000-0005-0000-0000-000062380000}"/>
    <cellStyle name="Normal 19 6 3 3 2" xfId="14434" xr:uid="{00000000-0005-0000-0000-000063380000}"/>
    <cellStyle name="Normal 19 6 3 3 2 2" xfId="14435" xr:uid="{00000000-0005-0000-0000-000064380000}"/>
    <cellStyle name="Normal 19 6 3 3 3" xfId="14436" xr:uid="{00000000-0005-0000-0000-000065380000}"/>
    <cellStyle name="Normal 19 6 3 4" xfId="14437" xr:uid="{00000000-0005-0000-0000-000066380000}"/>
    <cellStyle name="Normal 19 6 3 4 2" xfId="14438" xr:uid="{00000000-0005-0000-0000-000067380000}"/>
    <cellStyle name="Normal 19 6 3 4 2 2" xfId="14439" xr:uid="{00000000-0005-0000-0000-000068380000}"/>
    <cellStyle name="Normal 19 6 3 4 3" xfId="14440" xr:uid="{00000000-0005-0000-0000-000069380000}"/>
    <cellStyle name="Normal 19 6 3 5" xfId="14441" xr:uid="{00000000-0005-0000-0000-00006A380000}"/>
    <cellStyle name="Normal 19 6 3 5 2" xfId="14442" xr:uid="{00000000-0005-0000-0000-00006B380000}"/>
    <cellStyle name="Normal 19 6 3 6" xfId="14443" xr:uid="{00000000-0005-0000-0000-00006C380000}"/>
    <cellStyle name="Normal 19 6 3 6 2" xfId="14444" xr:uid="{00000000-0005-0000-0000-00006D380000}"/>
    <cellStyle name="Normal 19 6 3 7" xfId="14445" xr:uid="{00000000-0005-0000-0000-00006E380000}"/>
    <cellStyle name="Normal 19 6 4" xfId="14446" xr:uid="{00000000-0005-0000-0000-00006F380000}"/>
    <cellStyle name="Normal 19 6 4 2" xfId="14447" xr:uid="{00000000-0005-0000-0000-000070380000}"/>
    <cellStyle name="Normal 19 6 4 2 2" xfId="14448" xr:uid="{00000000-0005-0000-0000-000071380000}"/>
    <cellStyle name="Normal 19 6 4 3" xfId="14449" xr:uid="{00000000-0005-0000-0000-000072380000}"/>
    <cellStyle name="Normal 19 6 5" xfId="14450" xr:uid="{00000000-0005-0000-0000-000073380000}"/>
    <cellStyle name="Normal 19 6 5 2" xfId="14451" xr:uid="{00000000-0005-0000-0000-000074380000}"/>
    <cellStyle name="Normal 19 6 5 2 2" xfId="14452" xr:uid="{00000000-0005-0000-0000-000075380000}"/>
    <cellStyle name="Normal 19 6 5 3" xfId="14453" xr:uid="{00000000-0005-0000-0000-000076380000}"/>
    <cellStyle name="Normal 19 6 6" xfId="14454" xr:uid="{00000000-0005-0000-0000-000077380000}"/>
    <cellStyle name="Normal 19 6 6 2" xfId="14455" xr:uid="{00000000-0005-0000-0000-000078380000}"/>
    <cellStyle name="Normal 19 6 6 2 2" xfId="14456" xr:uid="{00000000-0005-0000-0000-000079380000}"/>
    <cellStyle name="Normal 19 6 6 3" xfId="14457" xr:uid="{00000000-0005-0000-0000-00007A380000}"/>
    <cellStyle name="Normal 19 6 7" xfId="14458" xr:uid="{00000000-0005-0000-0000-00007B380000}"/>
    <cellStyle name="Normal 19 6 7 2" xfId="14459" xr:uid="{00000000-0005-0000-0000-00007C380000}"/>
    <cellStyle name="Normal 19 6 8" xfId="14460" xr:uid="{00000000-0005-0000-0000-00007D380000}"/>
    <cellStyle name="Normal 19 6 8 2" xfId="14461" xr:uid="{00000000-0005-0000-0000-00007E380000}"/>
    <cellStyle name="Normal 19 6 9" xfId="14462" xr:uid="{00000000-0005-0000-0000-00007F380000}"/>
    <cellStyle name="Normal 19 7" xfId="14463" xr:uid="{00000000-0005-0000-0000-000080380000}"/>
    <cellStyle name="Normal 19 7 2" xfId="14464" xr:uid="{00000000-0005-0000-0000-000081380000}"/>
    <cellStyle name="Normal 19 7 2 2" xfId="14465" xr:uid="{00000000-0005-0000-0000-000082380000}"/>
    <cellStyle name="Normal 19 7 2 2 2" xfId="14466" xr:uid="{00000000-0005-0000-0000-000083380000}"/>
    <cellStyle name="Normal 19 7 2 2 2 2" xfId="14467" xr:uid="{00000000-0005-0000-0000-000084380000}"/>
    <cellStyle name="Normal 19 7 2 2 3" xfId="14468" xr:uid="{00000000-0005-0000-0000-000085380000}"/>
    <cellStyle name="Normal 19 7 2 3" xfId="14469" xr:uid="{00000000-0005-0000-0000-000086380000}"/>
    <cellStyle name="Normal 19 7 2 3 2" xfId="14470" xr:uid="{00000000-0005-0000-0000-000087380000}"/>
    <cellStyle name="Normal 19 7 2 3 2 2" xfId="14471" xr:uid="{00000000-0005-0000-0000-000088380000}"/>
    <cellStyle name="Normal 19 7 2 3 3" xfId="14472" xr:uid="{00000000-0005-0000-0000-000089380000}"/>
    <cellStyle name="Normal 19 7 2 4" xfId="14473" xr:uid="{00000000-0005-0000-0000-00008A380000}"/>
    <cellStyle name="Normal 19 7 2 4 2" xfId="14474" xr:uid="{00000000-0005-0000-0000-00008B380000}"/>
    <cellStyle name="Normal 19 7 2 4 2 2" xfId="14475" xr:uid="{00000000-0005-0000-0000-00008C380000}"/>
    <cellStyle name="Normal 19 7 2 4 3" xfId="14476" xr:uid="{00000000-0005-0000-0000-00008D380000}"/>
    <cellStyle name="Normal 19 7 2 5" xfId="14477" xr:uid="{00000000-0005-0000-0000-00008E380000}"/>
    <cellStyle name="Normal 19 7 2 5 2" xfId="14478" xr:uid="{00000000-0005-0000-0000-00008F380000}"/>
    <cellStyle name="Normal 19 7 2 6" xfId="14479" xr:uid="{00000000-0005-0000-0000-000090380000}"/>
    <cellStyle name="Normal 19 7 2 6 2" xfId="14480" xr:uid="{00000000-0005-0000-0000-000091380000}"/>
    <cellStyle name="Normal 19 7 2 7" xfId="14481" xr:uid="{00000000-0005-0000-0000-000092380000}"/>
    <cellStyle name="Normal 19 7 3" xfId="14482" xr:uid="{00000000-0005-0000-0000-000093380000}"/>
    <cellStyle name="Normal 19 7 3 2" xfId="14483" xr:uid="{00000000-0005-0000-0000-000094380000}"/>
    <cellStyle name="Normal 19 7 3 2 2" xfId="14484" xr:uid="{00000000-0005-0000-0000-000095380000}"/>
    <cellStyle name="Normal 19 7 3 3" xfId="14485" xr:uid="{00000000-0005-0000-0000-000096380000}"/>
    <cellStyle name="Normal 19 7 4" xfId="14486" xr:uid="{00000000-0005-0000-0000-000097380000}"/>
    <cellStyle name="Normal 19 7 4 2" xfId="14487" xr:uid="{00000000-0005-0000-0000-000098380000}"/>
    <cellStyle name="Normal 19 7 4 2 2" xfId="14488" xr:uid="{00000000-0005-0000-0000-000099380000}"/>
    <cellStyle name="Normal 19 7 4 3" xfId="14489" xr:uid="{00000000-0005-0000-0000-00009A380000}"/>
    <cellStyle name="Normal 19 7 5" xfId="14490" xr:uid="{00000000-0005-0000-0000-00009B380000}"/>
    <cellStyle name="Normal 19 7 5 2" xfId="14491" xr:uid="{00000000-0005-0000-0000-00009C380000}"/>
    <cellStyle name="Normal 19 7 5 2 2" xfId="14492" xr:uid="{00000000-0005-0000-0000-00009D380000}"/>
    <cellStyle name="Normal 19 7 5 3" xfId="14493" xr:uid="{00000000-0005-0000-0000-00009E380000}"/>
    <cellStyle name="Normal 19 7 6" xfId="14494" xr:uid="{00000000-0005-0000-0000-00009F380000}"/>
    <cellStyle name="Normal 19 7 6 2" xfId="14495" xr:uid="{00000000-0005-0000-0000-0000A0380000}"/>
    <cellStyle name="Normal 19 7 7" xfId="14496" xr:uid="{00000000-0005-0000-0000-0000A1380000}"/>
    <cellStyle name="Normal 19 7 7 2" xfId="14497" xr:uid="{00000000-0005-0000-0000-0000A2380000}"/>
    <cellStyle name="Normal 19 7 8" xfId="14498" xr:uid="{00000000-0005-0000-0000-0000A3380000}"/>
    <cellStyle name="Normal 19 8" xfId="14499" xr:uid="{00000000-0005-0000-0000-0000A4380000}"/>
    <cellStyle name="Normal 19 8 2" xfId="14500" xr:uid="{00000000-0005-0000-0000-0000A5380000}"/>
    <cellStyle name="Normal 19 8 2 2" xfId="14501" xr:uid="{00000000-0005-0000-0000-0000A6380000}"/>
    <cellStyle name="Normal 19 8 2 2 2" xfId="14502" xr:uid="{00000000-0005-0000-0000-0000A7380000}"/>
    <cellStyle name="Normal 19 8 2 3" xfId="14503" xr:uid="{00000000-0005-0000-0000-0000A8380000}"/>
    <cellStyle name="Normal 19 8 3" xfId="14504" xr:uid="{00000000-0005-0000-0000-0000A9380000}"/>
    <cellStyle name="Normal 19 8 3 2" xfId="14505" xr:uid="{00000000-0005-0000-0000-0000AA380000}"/>
    <cellStyle name="Normal 19 8 3 2 2" xfId="14506" xr:uid="{00000000-0005-0000-0000-0000AB380000}"/>
    <cellStyle name="Normal 19 8 3 3" xfId="14507" xr:uid="{00000000-0005-0000-0000-0000AC380000}"/>
    <cellStyle name="Normal 19 8 4" xfId="14508" xr:uid="{00000000-0005-0000-0000-0000AD380000}"/>
    <cellStyle name="Normal 19 8 4 2" xfId="14509" xr:uid="{00000000-0005-0000-0000-0000AE380000}"/>
    <cellStyle name="Normal 19 8 4 2 2" xfId="14510" xr:uid="{00000000-0005-0000-0000-0000AF380000}"/>
    <cellStyle name="Normal 19 8 4 3" xfId="14511" xr:uid="{00000000-0005-0000-0000-0000B0380000}"/>
    <cellStyle name="Normal 19 8 5" xfId="14512" xr:uid="{00000000-0005-0000-0000-0000B1380000}"/>
    <cellStyle name="Normal 19 8 5 2" xfId="14513" xr:uid="{00000000-0005-0000-0000-0000B2380000}"/>
    <cellStyle name="Normal 19 8 6" xfId="14514" xr:uid="{00000000-0005-0000-0000-0000B3380000}"/>
    <cellStyle name="Normal 19 8 6 2" xfId="14515" xr:uid="{00000000-0005-0000-0000-0000B4380000}"/>
    <cellStyle name="Normal 19 8 7" xfId="14516" xr:uid="{00000000-0005-0000-0000-0000B5380000}"/>
    <cellStyle name="Normal 19 9" xfId="14517" xr:uid="{00000000-0005-0000-0000-0000B6380000}"/>
    <cellStyle name="Normal 19 9 2" xfId="14518" xr:uid="{00000000-0005-0000-0000-0000B7380000}"/>
    <cellStyle name="Normal 19 9 2 2" xfId="14519" xr:uid="{00000000-0005-0000-0000-0000B8380000}"/>
    <cellStyle name="Normal 19 9 2 2 2" xfId="14520" xr:uid="{00000000-0005-0000-0000-0000B9380000}"/>
    <cellStyle name="Normal 19 9 2 3" xfId="14521" xr:uid="{00000000-0005-0000-0000-0000BA380000}"/>
    <cellStyle name="Normal 19 9 3" xfId="14522" xr:uid="{00000000-0005-0000-0000-0000BB380000}"/>
    <cellStyle name="Normal 19 9 3 2" xfId="14523" xr:uid="{00000000-0005-0000-0000-0000BC380000}"/>
    <cellStyle name="Normal 19 9 3 2 2" xfId="14524" xr:uid="{00000000-0005-0000-0000-0000BD380000}"/>
    <cellStyle name="Normal 19 9 3 3" xfId="14525" xr:uid="{00000000-0005-0000-0000-0000BE380000}"/>
    <cellStyle name="Normal 19 9 4" xfId="14526" xr:uid="{00000000-0005-0000-0000-0000BF380000}"/>
    <cellStyle name="Normal 19 9 4 2" xfId="14527" xr:uid="{00000000-0005-0000-0000-0000C0380000}"/>
    <cellStyle name="Normal 19 9 4 2 2" xfId="14528" xr:uid="{00000000-0005-0000-0000-0000C1380000}"/>
    <cellStyle name="Normal 19 9 4 3" xfId="14529" xr:uid="{00000000-0005-0000-0000-0000C2380000}"/>
    <cellStyle name="Normal 19 9 5" xfId="14530" xr:uid="{00000000-0005-0000-0000-0000C3380000}"/>
    <cellStyle name="Normal 19 9 5 2" xfId="14531" xr:uid="{00000000-0005-0000-0000-0000C4380000}"/>
    <cellStyle name="Normal 19 9 6" xfId="14532" xr:uid="{00000000-0005-0000-0000-0000C5380000}"/>
    <cellStyle name="Normal 19 9 6 2" xfId="14533" xr:uid="{00000000-0005-0000-0000-0000C6380000}"/>
    <cellStyle name="Normal 19 9 7" xfId="14534" xr:uid="{00000000-0005-0000-0000-0000C7380000}"/>
    <cellStyle name="Normal 19_Confidential Information" xfId="14535" xr:uid="{00000000-0005-0000-0000-0000C8380000}"/>
    <cellStyle name="Normal 2" xfId="14536" xr:uid="{00000000-0005-0000-0000-0000C9380000}"/>
    <cellStyle name="Normal 2 10" xfId="14537" xr:uid="{00000000-0005-0000-0000-0000CA380000}"/>
    <cellStyle name="Normal 2 10 2" xfId="14538" xr:uid="{00000000-0005-0000-0000-0000CB380000}"/>
    <cellStyle name="Normal 2 10 2 2" xfId="14539" xr:uid="{00000000-0005-0000-0000-0000CC380000}"/>
    <cellStyle name="Normal 2 10 2 2 2" xfId="14540" xr:uid="{00000000-0005-0000-0000-0000CD380000}"/>
    <cellStyle name="Normal 2 10 2 3" xfId="14541" xr:uid="{00000000-0005-0000-0000-0000CE380000}"/>
    <cellStyle name="Normal 2 10 3" xfId="14542" xr:uid="{00000000-0005-0000-0000-0000CF380000}"/>
    <cellStyle name="Normal 2 10 3 2" xfId="14543" xr:uid="{00000000-0005-0000-0000-0000D0380000}"/>
    <cellStyle name="Normal 2 10 3 2 2" xfId="14544" xr:uid="{00000000-0005-0000-0000-0000D1380000}"/>
    <cellStyle name="Normal 2 10 3 3" xfId="14545" xr:uid="{00000000-0005-0000-0000-0000D2380000}"/>
    <cellStyle name="Normal 2 10 4" xfId="14546" xr:uid="{00000000-0005-0000-0000-0000D3380000}"/>
    <cellStyle name="Normal 2 10 4 2" xfId="14547" xr:uid="{00000000-0005-0000-0000-0000D4380000}"/>
    <cellStyle name="Normal 2 10 4 2 2" xfId="14548" xr:uid="{00000000-0005-0000-0000-0000D5380000}"/>
    <cellStyle name="Normal 2 10 4 3" xfId="14549" xr:uid="{00000000-0005-0000-0000-0000D6380000}"/>
    <cellStyle name="Normal 2 10 5" xfId="14550" xr:uid="{00000000-0005-0000-0000-0000D7380000}"/>
    <cellStyle name="Normal 2 10 5 2" xfId="14551" xr:uid="{00000000-0005-0000-0000-0000D8380000}"/>
    <cellStyle name="Normal 2 10 6" xfId="14552" xr:uid="{00000000-0005-0000-0000-0000D9380000}"/>
    <cellStyle name="Normal 2 10 6 2" xfId="14553" xr:uid="{00000000-0005-0000-0000-0000DA380000}"/>
    <cellStyle name="Normal 2 10 7" xfId="14554" xr:uid="{00000000-0005-0000-0000-0000DB380000}"/>
    <cellStyle name="Normal 2 11" xfId="14555" xr:uid="{00000000-0005-0000-0000-0000DC380000}"/>
    <cellStyle name="Normal 2 11 2" xfId="14556" xr:uid="{00000000-0005-0000-0000-0000DD380000}"/>
    <cellStyle name="Normal 2 11 2 2" xfId="14557" xr:uid="{00000000-0005-0000-0000-0000DE380000}"/>
    <cellStyle name="Normal 2 11 2 2 2" xfId="14558" xr:uid="{00000000-0005-0000-0000-0000DF380000}"/>
    <cellStyle name="Normal 2 11 2 3" xfId="14559" xr:uid="{00000000-0005-0000-0000-0000E0380000}"/>
    <cellStyle name="Normal 2 11 3" xfId="14560" xr:uid="{00000000-0005-0000-0000-0000E1380000}"/>
    <cellStyle name="Normal 2 11 3 2" xfId="14561" xr:uid="{00000000-0005-0000-0000-0000E2380000}"/>
    <cellStyle name="Normal 2 11 3 2 2" xfId="14562" xr:uid="{00000000-0005-0000-0000-0000E3380000}"/>
    <cellStyle name="Normal 2 11 3 3" xfId="14563" xr:uid="{00000000-0005-0000-0000-0000E4380000}"/>
    <cellStyle name="Normal 2 11 4" xfId="14564" xr:uid="{00000000-0005-0000-0000-0000E5380000}"/>
    <cellStyle name="Normal 2 11 4 2" xfId="14565" xr:uid="{00000000-0005-0000-0000-0000E6380000}"/>
    <cellStyle name="Normal 2 11 4 2 2" xfId="14566" xr:uid="{00000000-0005-0000-0000-0000E7380000}"/>
    <cellStyle name="Normal 2 11 4 3" xfId="14567" xr:uid="{00000000-0005-0000-0000-0000E8380000}"/>
    <cellStyle name="Normal 2 11 5" xfId="14568" xr:uid="{00000000-0005-0000-0000-0000E9380000}"/>
    <cellStyle name="Normal 2 11 5 2" xfId="14569" xr:uid="{00000000-0005-0000-0000-0000EA380000}"/>
    <cellStyle name="Normal 2 11 6" xfId="14570" xr:uid="{00000000-0005-0000-0000-0000EB380000}"/>
    <cellStyle name="Normal 2 11 6 2" xfId="14571" xr:uid="{00000000-0005-0000-0000-0000EC380000}"/>
    <cellStyle name="Normal 2 11 7" xfId="14572" xr:uid="{00000000-0005-0000-0000-0000ED380000}"/>
    <cellStyle name="Normal 2 12" xfId="14573" xr:uid="{00000000-0005-0000-0000-0000EE380000}"/>
    <cellStyle name="Normal 2 13" xfId="14574" xr:uid="{00000000-0005-0000-0000-0000EF380000}"/>
    <cellStyle name="Normal 2 13 2" xfId="14575" xr:uid="{00000000-0005-0000-0000-0000F0380000}"/>
    <cellStyle name="Normal 2 14" xfId="14576" xr:uid="{00000000-0005-0000-0000-0000F1380000}"/>
    <cellStyle name="Normal 2 15" xfId="14577" xr:uid="{00000000-0005-0000-0000-0000F2380000}"/>
    <cellStyle name="Normal 2 16" xfId="14578" xr:uid="{00000000-0005-0000-0000-0000F3380000}"/>
    <cellStyle name="Normal 2 2" xfId="14579" xr:uid="{00000000-0005-0000-0000-0000F4380000}"/>
    <cellStyle name="Normal 2 2 10" xfId="14580" xr:uid="{00000000-0005-0000-0000-0000F5380000}"/>
    <cellStyle name="Normal 2 2 11" xfId="14581" xr:uid="{00000000-0005-0000-0000-0000F6380000}"/>
    <cellStyle name="Normal 2 2 12" xfId="14582" xr:uid="{00000000-0005-0000-0000-0000F7380000}"/>
    <cellStyle name="Normal 2 2 2" xfId="14583" xr:uid="{00000000-0005-0000-0000-0000F8380000}"/>
    <cellStyle name="Normal 2 2 2 2" xfId="14584" xr:uid="{00000000-0005-0000-0000-0000F9380000}"/>
    <cellStyle name="Normal 2 2 3" xfId="14585" xr:uid="{00000000-0005-0000-0000-0000FA380000}"/>
    <cellStyle name="Normal 2 2 3 10" xfId="14586" xr:uid="{00000000-0005-0000-0000-0000FB380000}"/>
    <cellStyle name="Normal 2 2 3 10 2" xfId="14587" xr:uid="{00000000-0005-0000-0000-0000FC380000}"/>
    <cellStyle name="Normal 2 2 3 10 2 2" xfId="14588" xr:uid="{00000000-0005-0000-0000-0000FD380000}"/>
    <cellStyle name="Normal 2 2 3 10 3" xfId="14589" xr:uid="{00000000-0005-0000-0000-0000FE380000}"/>
    <cellStyle name="Normal 2 2 3 11" xfId="14590" xr:uid="{00000000-0005-0000-0000-0000FF380000}"/>
    <cellStyle name="Normal 2 2 3 11 2" xfId="14591" xr:uid="{00000000-0005-0000-0000-000000390000}"/>
    <cellStyle name="Normal 2 2 3 12" xfId="14592" xr:uid="{00000000-0005-0000-0000-000001390000}"/>
    <cellStyle name="Normal 2 2 3 12 2" xfId="14593" xr:uid="{00000000-0005-0000-0000-000002390000}"/>
    <cellStyle name="Normal 2 2 3 13" xfId="14594" xr:uid="{00000000-0005-0000-0000-000003390000}"/>
    <cellStyle name="Normal 2 2 3 2" xfId="14595" xr:uid="{00000000-0005-0000-0000-000004390000}"/>
    <cellStyle name="Normal 2 2 3 2 10" xfId="14596" xr:uid="{00000000-0005-0000-0000-000005390000}"/>
    <cellStyle name="Normal 2 2 3 2 10 2" xfId="14597" xr:uid="{00000000-0005-0000-0000-000006390000}"/>
    <cellStyle name="Normal 2 2 3 2 11" xfId="14598" xr:uid="{00000000-0005-0000-0000-000007390000}"/>
    <cellStyle name="Normal 2 2 3 2 2" xfId="14599" xr:uid="{00000000-0005-0000-0000-000008390000}"/>
    <cellStyle name="Normal 2 2 3 2 2 2" xfId="14600" xr:uid="{00000000-0005-0000-0000-000009390000}"/>
    <cellStyle name="Normal 2 2 3 2 2 2 2" xfId="14601" xr:uid="{00000000-0005-0000-0000-00000A390000}"/>
    <cellStyle name="Normal 2 2 3 2 2 2 2 2" xfId="14602" xr:uid="{00000000-0005-0000-0000-00000B390000}"/>
    <cellStyle name="Normal 2 2 3 2 2 2 2 2 2" xfId="14603" xr:uid="{00000000-0005-0000-0000-00000C390000}"/>
    <cellStyle name="Normal 2 2 3 2 2 2 2 3" xfId="14604" xr:uid="{00000000-0005-0000-0000-00000D390000}"/>
    <cellStyle name="Normal 2 2 3 2 2 2 3" xfId="14605" xr:uid="{00000000-0005-0000-0000-00000E390000}"/>
    <cellStyle name="Normal 2 2 3 2 2 2 3 2" xfId="14606" xr:uid="{00000000-0005-0000-0000-00000F390000}"/>
    <cellStyle name="Normal 2 2 3 2 2 2 3 2 2" xfId="14607" xr:uid="{00000000-0005-0000-0000-000010390000}"/>
    <cellStyle name="Normal 2 2 3 2 2 2 3 3" xfId="14608" xr:uid="{00000000-0005-0000-0000-000011390000}"/>
    <cellStyle name="Normal 2 2 3 2 2 2 4" xfId="14609" xr:uid="{00000000-0005-0000-0000-000012390000}"/>
    <cellStyle name="Normal 2 2 3 2 2 2 4 2" xfId="14610" xr:uid="{00000000-0005-0000-0000-000013390000}"/>
    <cellStyle name="Normal 2 2 3 2 2 2 4 2 2" xfId="14611" xr:uid="{00000000-0005-0000-0000-000014390000}"/>
    <cellStyle name="Normal 2 2 3 2 2 2 4 3" xfId="14612" xr:uid="{00000000-0005-0000-0000-000015390000}"/>
    <cellStyle name="Normal 2 2 3 2 2 2 5" xfId="14613" xr:uid="{00000000-0005-0000-0000-000016390000}"/>
    <cellStyle name="Normal 2 2 3 2 2 2 5 2" xfId="14614" xr:uid="{00000000-0005-0000-0000-000017390000}"/>
    <cellStyle name="Normal 2 2 3 2 2 2 6" xfId="14615" xr:uid="{00000000-0005-0000-0000-000018390000}"/>
    <cellStyle name="Normal 2 2 3 2 2 2 6 2" xfId="14616" xr:uid="{00000000-0005-0000-0000-000019390000}"/>
    <cellStyle name="Normal 2 2 3 2 2 2 7" xfId="14617" xr:uid="{00000000-0005-0000-0000-00001A390000}"/>
    <cellStyle name="Normal 2 2 3 2 2 3" xfId="14618" xr:uid="{00000000-0005-0000-0000-00001B390000}"/>
    <cellStyle name="Normal 2 2 3 2 2 3 2" xfId="14619" xr:uid="{00000000-0005-0000-0000-00001C390000}"/>
    <cellStyle name="Normal 2 2 3 2 2 3 2 2" xfId="14620" xr:uid="{00000000-0005-0000-0000-00001D390000}"/>
    <cellStyle name="Normal 2 2 3 2 2 3 2 2 2" xfId="14621" xr:uid="{00000000-0005-0000-0000-00001E390000}"/>
    <cellStyle name="Normal 2 2 3 2 2 3 2 3" xfId="14622" xr:uid="{00000000-0005-0000-0000-00001F390000}"/>
    <cellStyle name="Normal 2 2 3 2 2 3 3" xfId="14623" xr:uid="{00000000-0005-0000-0000-000020390000}"/>
    <cellStyle name="Normal 2 2 3 2 2 3 3 2" xfId="14624" xr:uid="{00000000-0005-0000-0000-000021390000}"/>
    <cellStyle name="Normal 2 2 3 2 2 3 3 2 2" xfId="14625" xr:uid="{00000000-0005-0000-0000-000022390000}"/>
    <cellStyle name="Normal 2 2 3 2 2 3 3 3" xfId="14626" xr:uid="{00000000-0005-0000-0000-000023390000}"/>
    <cellStyle name="Normal 2 2 3 2 2 3 4" xfId="14627" xr:uid="{00000000-0005-0000-0000-000024390000}"/>
    <cellStyle name="Normal 2 2 3 2 2 3 4 2" xfId="14628" xr:uid="{00000000-0005-0000-0000-000025390000}"/>
    <cellStyle name="Normal 2 2 3 2 2 3 4 2 2" xfId="14629" xr:uid="{00000000-0005-0000-0000-000026390000}"/>
    <cellStyle name="Normal 2 2 3 2 2 3 4 3" xfId="14630" xr:uid="{00000000-0005-0000-0000-000027390000}"/>
    <cellStyle name="Normal 2 2 3 2 2 3 5" xfId="14631" xr:uid="{00000000-0005-0000-0000-000028390000}"/>
    <cellStyle name="Normal 2 2 3 2 2 3 5 2" xfId="14632" xr:uid="{00000000-0005-0000-0000-000029390000}"/>
    <cellStyle name="Normal 2 2 3 2 2 3 6" xfId="14633" xr:uid="{00000000-0005-0000-0000-00002A390000}"/>
    <cellStyle name="Normal 2 2 3 2 2 3 6 2" xfId="14634" xr:uid="{00000000-0005-0000-0000-00002B390000}"/>
    <cellStyle name="Normal 2 2 3 2 2 3 7" xfId="14635" xr:uid="{00000000-0005-0000-0000-00002C390000}"/>
    <cellStyle name="Normal 2 2 3 2 2 4" xfId="14636" xr:uid="{00000000-0005-0000-0000-00002D390000}"/>
    <cellStyle name="Normal 2 2 3 2 2 4 2" xfId="14637" xr:uid="{00000000-0005-0000-0000-00002E390000}"/>
    <cellStyle name="Normal 2 2 3 2 2 4 2 2" xfId="14638" xr:uid="{00000000-0005-0000-0000-00002F390000}"/>
    <cellStyle name="Normal 2 2 3 2 2 4 3" xfId="14639" xr:uid="{00000000-0005-0000-0000-000030390000}"/>
    <cellStyle name="Normal 2 2 3 2 2 5" xfId="14640" xr:uid="{00000000-0005-0000-0000-000031390000}"/>
    <cellStyle name="Normal 2 2 3 2 2 5 2" xfId="14641" xr:uid="{00000000-0005-0000-0000-000032390000}"/>
    <cellStyle name="Normal 2 2 3 2 2 5 2 2" xfId="14642" xr:uid="{00000000-0005-0000-0000-000033390000}"/>
    <cellStyle name="Normal 2 2 3 2 2 5 3" xfId="14643" xr:uid="{00000000-0005-0000-0000-000034390000}"/>
    <cellStyle name="Normal 2 2 3 2 2 6" xfId="14644" xr:uid="{00000000-0005-0000-0000-000035390000}"/>
    <cellStyle name="Normal 2 2 3 2 2 6 2" xfId="14645" xr:uid="{00000000-0005-0000-0000-000036390000}"/>
    <cellStyle name="Normal 2 2 3 2 2 6 2 2" xfId="14646" xr:uid="{00000000-0005-0000-0000-000037390000}"/>
    <cellStyle name="Normal 2 2 3 2 2 6 3" xfId="14647" xr:uid="{00000000-0005-0000-0000-000038390000}"/>
    <cellStyle name="Normal 2 2 3 2 2 7" xfId="14648" xr:uid="{00000000-0005-0000-0000-000039390000}"/>
    <cellStyle name="Normal 2 2 3 2 2 7 2" xfId="14649" xr:uid="{00000000-0005-0000-0000-00003A390000}"/>
    <cellStyle name="Normal 2 2 3 2 2 8" xfId="14650" xr:uid="{00000000-0005-0000-0000-00003B390000}"/>
    <cellStyle name="Normal 2 2 3 2 2 8 2" xfId="14651" xr:uid="{00000000-0005-0000-0000-00003C390000}"/>
    <cellStyle name="Normal 2 2 3 2 2 9" xfId="14652" xr:uid="{00000000-0005-0000-0000-00003D390000}"/>
    <cellStyle name="Normal 2 2 3 2 3" xfId="14653" xr:uid="{00000000-0005-0000-0000-00003E390000}"/>
    <cellStyle name="Normal 2 2 3 2 3 2" xfId="14654" xr:uid="{00000000-0005-0000-0000-00003F390000}"/>
    <cellStyle name="Normal 2 2 3 2 3 2 2" xfId="14655" xr:uid="{00000000-0005-0000-0000-000040390000}"/>
    <cellStyle name="Normal 2 2 3 2 3 2 2 2" xfId="14656" xr:uid="{00000000-0005-0000-0000-000041390000}"/>
    <cellStyle name="Normal 2 2 3 2 3 2 2 2 2" xfId="14657" xr:uid="{00000000-0005-0000-0000-000042390000}"/>
    <cellStyle name="Normal 2 2 3 2 3 2 2 3" xfId="14658" xr:uid="{00000000-0005-0000-0000-000043390000}"/>
    <cellStyle name="Normal 2 2 3 2 3 2 3" xfId="14659" xr:uid="{00000000-0005-0000-0000-000044390000}"/>
    <cellStyle name="Normal 2 2 3 2 3 2 3 2" xfId="14660" xr:uid="{00000000-0005-0000-0000-000045390000}"/>
    <cellStyle name="Normal 2 2 3 2 3 2 3 2 2" xfId="14661" xr:uid="{00000000-0005-0000-0000-000046390000}"/>
    <cellStyle name="Normal 2 2 3 2 3 2 3 3" xfId="14662" xr:uid="{00000000-0005-0000-0000-000047390000}"/>
    <cellStyle name="Normal 2 2 3 2 3 2 4" xfId="14663" xr:uid="{00000000-0005-0000-0000-000048390000}"/>
    <cellStyle name="Normal 2 2 3 2 3 2 4 2" xfId="14664" xr:uid="{00000000-0005-0000-0000-000049390000}"/>
    <cellStyle name="Normal 2 2 3 2 3 2 4 2 2" xfId="14665" xr:uid="{00000000-0005-0000-0000-00004A390000}"/>
    <cellStyle name="Normal 2 2 3 2 3 2 4 3" xfId="14666" xr:uid="{00000000-0005-0000-0000-00004B390000}"/>
    <cellStyle name="Normal 2 2 3 2 3 2 5" xfId="14667" xr:uid="{00000000-0005-0000-0000-00004C390000}"/>
    <cellStyle name="Normal 2 2 3 2 3 2 5 2" xfId="14668" xr:uid="{00000000-0005-0000-0000-00004D390000}"/>
    <cellStyle name="Normal 2 2 3 2 3 2 6" xfId="14669" xr:uid="{00000000-0005-0000-0000-00004E390000}"/>
    <cellStyle name="Normal 2 2 3 2 3 2 6 2" xfId="14670" xr:uid="{00000000-0005-0000-0000-00004F390000}"/>
    <cellStyle name="Normal 2 2 3 2 3 2 7" xfId="14671" xr:uid="{00000000-0005-0000-0000-000050390000}"/>
    <cellStyle name="Normal 2 2 3 2 3 3" xfId="14672" xr:uid="{00000000-0005-0000-0000-000051390000}"/>
    <cellStyle name="Normal 2 2 3 2 3 3 2" xfId="14673" xr:uid="{00000000-0005-0000-0000-000052390000}"/>
    <cellStyle name="Normal 2 2 3 2 3 3 2 2" xfId="14674" xr:uid="{00000000-0005-0000-0000-000053390000}"/>
    <cellStyle name="Normal 2 2 3 2 3 3 3" xfId="14675" xr:uid="{00000000-0005-0000-0000-000054390000}"/>
    <cellStyle name="Normal 2 2 3 2 3 4" xfId="14676" xr:uid="{00000000-0005-0000-0000-000055390000}"/>
    <cellStyle name="Normal 2 2 3 2 3 4 2" xfId="14677" xr:uid="{00000000-0005-0000-0000-000056390000}"/>
    <cellStyle name="Normal 2 2 3 2 3 4 2 2" xfId="14678" xr:uid="{00000000-0005-0000-0000-000057390000}"/>
    <cellStyle name="Normal 2 2 3 2 3 4 3" xfId="14679" xr:uid="{00000000-0005-0000-0000-000058390000}"/>
    <cellStyle name="Normal 2 2 3 2 3 5" xfId="14680" xr:uid="{00000000-0005-0000-0000-000059390000}"/>
    <cellStyle name="Normal 2 2 3 2 3 5 2" xfId="14681" xr:uid="{00000000-0005-0000-0000-00005A390000}"/>
    <cellStyle name="Normal 2 2 3 2 3 5 2 2" xfId="14682" xr:uid="{00000000-0005-0000-0000-00005B390000}"/>
    <cellStyle name="Normal 2 2 3 2 3 5 3" xfId="14683" xr:uid="{00000000-0005-0000-0000-00005C390000}"/>
    <cellStyle name="Normal 2 2 3 2 3 6" xfId="14684" xr:uid="{00000000-0005-0000-0000-00005D390000}"/>
    <cellStyle name="Normal 2 2 3 2 3 6 2" xfId="14685" xr:uid="{00000000-0005-0000-0000-00005E390000}"/>
    <cellStyle name="Normal 2 2 3 2 3 7" xfId="14686" xr:uid="{00000000-0005-0000-0000-00005F390000}"/>
    <cellStyle name="Normal 2 2 3 2 3 7 2" xfId="14687" xr:uid="{00000000-0005-0000-0000-000060390000}"/>
    <cellStyle name="Normal 2 2 3 2 3 8" xfId="14688" xr:uid="{00000000-0005-0000-0000-000061390000}"/>
    <cellStyle name="Normal 2 2 3 2 4" xfId="14689" xr:uid="{00000000-0005-0000-0000-000062390000}"/>
    <cellStyle name="Normal 2 2 3 2 4 2" xfId="14690" xr:uid="{00000000-0005-0000-0000-000063390000}"/>
    <cellStyle name="Normal 2 2 3 2 4 2 2" xfId="14691" xr:uid="{00000000-0005-0000-0000-000064390000}"/>
    <cellStyle name="Normal 2 2 3 2 4 2 2 2" xfId="14692" xr:uid="{00000000-0005-0000-0000-000065390000}"/>
    <cellStyle name="Normal 2 2 3 2 4 2 3" xfId="14693" xr:uid="{00000000-0005-0000-0000-000066390000}"/>
    <cellStyle name="Normal 2 2 3 2 4 3" xfId="14694" xr:uid="{00000000-0005-0000-0000-000067390000}"/>
    <cellStyle name="Normal 2 2 3 2 4 3 2" xfId="14695" xr:uid="{00000000-0005-0000-0000-000068390000}"/>
    <cellStyle name="Normal 2 2 3 2 4 3 2 2" xfId="14696" xr:uid="{00000000-0005-0000-0000-000069390000}"/>
    <cellStyle name="Normal 2 2 3 2 4 3 3" xfId="14697" xr:uid="{00000000-0005-0000-0000-00006A390000}"/>
    <cellStyle name="Normal 2 2 3 2 4 4" xfId="14698" xr:uid="{00000000-0005-0000-0000-00006B390000}"/>
    <cellStyle name="Normal 2 2 3 2 4 4 2" xfId="14699" xr:uid="{00000000-0005-0000-0000-00006C390000}"/>
    <cellStyle name="Normal 2 2 3 2 4 4 2 2" xfId="14700" xr:uid="{00000000-0005-0000-0000-00006D390000}"/>
    <cellStyle name="Normal 2 2 3 2 4 4 3" xfId="14701" xr:uid="{00000000-0005-0000-0000-00006E390000}"/>
    <cellStyle name="Normal 2 2 3 2 4 5" xfId="14702" xr:uid="{00000000-0005-0000-0000-00006F390000}"/>
    <cellStyle name="Normal 2 2 3 2 4 5 2" xfId="14703" xr:uid="{00000000-0005-0000-0000-000070390000}"/>
    <cellStyle name="Normal 2 2 3 2 4 6" xfId="14704" xr:uid="{00000000-0005-0000-0000-000071390000}"/>
    <cellStyle name="Normal 2 2 3 2 4 6 2" xfId="14705" xr:uid="{00000000-0005-0000-0000-000072390000}"/>
    <cellStyle name="Normal 2 2 3 2 4 7" xfId="14706" xr:uid="{00000000-0005-0000-0000-000073390000}"/>
    <cellStyle name="Normal 2 2 3 2 5" xfId="14707" xr:uid="{00000000-0005-0000-0000-000074390000}"/>
    <cellStyle name="Normal 2 2 3 2 5 2" xfId="14708" xr:uid="{00000000-0005-0000-0000-000075390000}"/>
    <cellStyle name="Normal 2 2 3 2 5 2 2" xfId="14709" xr:uid="{00000000-0005-0000-0000-000076390000}"/>
    <cellStyle name="Normal 2 2 3 2 5 2 2 2" xfId="14710" xr:uid="{00000000-0005-0000-0000-000077390000}"/>
    <cellStyle name="Normal 2 2 3 2 5 2 3" xfId="14711" xr:uid="{00000000-0005-0000-0000-000078390000}"/>
    <cellStyle name="Normal 2 2 3 2 5 3" xfId="14712" xr:uid="{00000000-0005-0000-0000-000079390000}"/>
    <cellStyle name="Normal 2 2 3 2 5 3 2" xfId="14713" xr:uid="{00000000-0005-0000-0000-00007A390000}"/>
    <cellStyle name="Normal 2 2 3 2 5 3 2 2" xfId="14714" xr:uid="{00000000-0005-0000-0000-00007B390000}"/>
    <cellStyle name="Normal 2 2 3 2 5 3 3" xfId="14715" xr:uid="{00000000-0005-0000-0000-00007C390000}"/>
    <cellStyle name="Normal 2 2 3 2 5 4" xfId="14716" xr:uid="{00000000-0005-0000-0000-00007D390000}"/>
    <cellStyle name="Normal 2 2 3 2 5 4 2" xfId="14717" xr:uid="{00000000-0005-0000-0000-00007E390000}"/>
    <cellStyle name="Normal 2 2 3 2 5 4 2 2" xfId="14718" xr:uid="{00000000-0005-0000-0000-00007F390000}"/>
    <cellStyle name="Normal 2 2 3 2 5 4 3" xfId="14719" xr:uid="{00000000-0005-0000-0000-000080390000}"/>
    <cellStyle name="Normal 2 2 3 2 5 5" xfId="14720" xr:uid="{00000000-0005-0000-0000-000081390000}"/>
    <cellStyle name="Normal 2 2 3 2 5 5 2" xfId="14721" xr:uid="{00000000-0005-0000-0000-000082390000}"/>
    <cellStyle name="Normal 2 2 3 2 5 6" xfId="14722" xr:uid="{00000000-0005-0000-0000-000083390000}"/>
    <cellStyle name="Normal 2 2 3 2 5 6 2" xfId="14723" xr:uid="{00000000-0005-0000-0000-000084390000}"/>
    <cellStyle name="Normal 2 2 3 2 5 7" xfId="14724" xr:uid="{00000000-0005-0000-0000-000085390000}"/>
    <cellStyle name="Normal 2 2 3 2 6" xfId="14725" xr:uid="{00000000-0005-0000-0000-000086390000}"/>
    <cellStyle name="Normal 2 2 3 2 6 2" xfId="14726" xr:uid="{00000000-0005-0000-0000-000087390000}"/>
    <cellStyle name="Normal 2 2 3 2 6 2 2" xfId="14727" xr:uid="{00000000-0005-0000-0000-000088390000}"/>
    <cellStyle name="Normal 2 2 3 2 6 3" xfId="14728" xr:uid="{00000000-0005-0000-0000-000089390000}"/>
    <cellStyle name="Normal 2 2 3 2 7" xfId="14729" xr:uid="{00000000-0005-0000-0000-00008A390000}"/>
    <cellStyle name="Normal 2 2 3 2 7 2" xfId="14730" xr:uid="{00000000-0005-0000-0000-00008B390000}"/>
    <cellStyle name="Normal 2 2 3 2 7 2 2" xfId="14731" xr:uid="{00000000-0005-0000-0000-00008C390000}"/>
    <cellStyle name="Normal 2 2 3 2 7 3" xfId="14732" xr:uid="{00000000-0005-0000-0000-00008D390000}"/>
    <cellStyle name="Normal 2 2 3 2 8" xfId="14733" xr:uid="{00000000-0005-0000-0000-00008E390000}"/>
    <cellStyle name="Normal 2 2 3 2 8 2" xfId="14734" xr:uid="{00000000-0005-0000-0000-00008F390000}"/>
    <cellStyle name="Normal 2 2 3 2 8 2 2" xfId="14735" xr:uid="{00000000-0005-0000-0000-000090390000}"/>
    <cellStyle name="Normal 2 2 3 2 8 3" xfId="14736" xr:uid="{00000000-0005-0000-0000-000091390000}"/>
    <cellStyle name="Normal 2 2 3 2 9" xfId="14737" xr:uid="{00000000-0005-0000-0000-000092390000}"/>
    <cellStyle name="Normal 2 2 3 2 9 2" xfId="14738" xr:uid="{00000000-0005-0000-0000-000093390000}"/>
    <cellStyle name="Normal 2 2 3 3" xfId="14739" xr:uid="{00000000-0005-0000-0000-000094390000}"/>
    <cellStyle name="Normal 2 2 3 3 10" xfId="14740" xr:uid="{00000000-0005-0000-0000-000095390000}"/>
    <cellStyle name="Normal 2 2 3 3 10 2" xfId="14741" xr:uid="{00000000-0005-0000-0000-000096390000}"/>
    <cellStyle name="Normal 2 2 3 3 11" xfId="14742" xr:uid="{00000000-0005-0000-0000-000097390000}"/>
    <cellStyle name="Normal 2 2 3 3 2" xfId="14743" xr:uid="{00000000-0005-0000-0000-000098390000}"/>
    <cellStyle name="Normal 2 2 3 3 2 2" xfId="14744" xr:uid="{00000000-0005-0000-0000-000099390000}"/>
    <cellStyle name="Normal 2 2 3 3 2 2 2" xfId="14745" xr:uid="{00000000-0005-0000-0000-00009A390000}"/>
    <cellStyle name="Normal 2 2 3 3 2 2 2 2" xfId="14746" xr:uid="{00000000-0005-0000-0000-00009B390000}"/>
    <cellStyle name="Normal 2 2 3 3 2 2 2 2 2" xfId="14747" xr:uid="{00000000-0005-0000-0000-00009C390000}"/>
    <cellStyle name="Normal 2 2 3 3 2 2 2 3" xfId="14748" xr:uid="{00000000-0005-0000-0000-00009D390000}"/>
    <cellStyle name="Normal 2 2 3 3 2 2 3" xfId="14749" xr:uid="{00000000-0005-0000-0000-00009E390000}"/>
    <cellStyle name="Normal 2 2 3 3 2 2 3 2" xfId="14750" xr:uid="{00000000-0005-0000-0000-00009F390000}"/>
    <cellStyle name="Normal 2 2 3 3 2 2 3 2 2" xfId="14751" xr:uid="{00000000-0005-0000-0000-0000A0390000}"/>
    <cellStyle name="Normal 2 2 3 3 2 2 3 3" xfId="14752" xr:uid="{00000000-0005-0000-0000-0000A1390000}"/>
    <cellStyle name="Normal 2 2 3 3 2 2 4" xfId="14753" xr:uid="{00000000-0005-0000-0000-0000A2390000}"/>
    <cellStyle name="Normal 2 2 3 3 2 2 4 2" xfId="14754" xr:uid="{00000000-0005-0000-0000-0000A3390000}"/>
    <cellStyle name="Normal 2 2 3 3 2 2 4 2 2" xfId="14755" xr:uid="{00000000-0005-0000-0000-0000A4390000}"/>
    <cellStyle name="Normal 2 2 3 3 2 2 4 3" xfId="14756" xr:uid="{00000000-0005-0000-0000-0000A5390000}"/>
    <cellStyle name="Normal 2 2 3 3 2 2 5" xfId="14757" xr:uid="{00000000-0005-0000-0000-0000A6390000}"/>
    <cellStyle name="Normal 2 2 3 3 2 2 5 2" xfId="14758" xr:uid="{00000000-0005-0000-0000-0000A7390000}"/>
    <cellStyle name="Normal 2 2 3 3 2 2 6" xfId="14759" xr:uid="{00000000-0005-0000-0000-0000A8390000}"/>
    <cellStyle name="Normal 2 2 3 3 2 2 6 2" xfId="14760" xr:uid="{00000000-0005-0000-0000-0000A9390000}"/>
    <cellStyle name="Normal 2 2 3 3 2 2 7" xfId="14761" xr:uid="{00000000-0005-0000-0000-0000AA390000}"/>
    <cellStyle name="Normal 2 2 3 3 2 3" xfId="14762" xr:uid="{00000000-0005-0000-0000-0000AB390000}"/>
    <cellStyle name="Normal 2 2 3 3 2 3 2" xfId="14763" xr:uid="{00000000-0005-0000-0000-0000AC390000}"/>
    <cellStyle name="Normal 2 2 3 3 2 3 2 2" xfId="14764" xr:uid="{00000000-0005-0000-0000-0000AD390000}"/>
    <cellStyle name="Normal 2 2 3 3 2 3 2 2 2" xfId="14765" xr:uid="{00000000-0005-0000-0000-0000AE390000}"/>
    <cellStyle name="Normal 2 2 3 3 2 3 2 3" xfId="14766" xr:uid="{00000000-0005-0000-0000-0000AF390000}"/>
    <cellStyle name="Normal 2 2 3 3 2 3 3" xfId="14767" xr:uid="{00000000-0005-0000-0000-0000B0390000}"/>
    <cellStyle name="Normal 2 2 3 3 2 3 3 2" xfId="14768" xr:uid="{00000000-0005-0000-0000-0000B1390000}"/>
    <cellStyle name="Normal 2 2 3 3 2 3 3 2 2" xfId="14769" xr:uid="{00000000-0005-0000-0000-0000B2390000}"/>
    <cellStyle name="Normal 2 2 3 3 2 3 3 3" xfId="14770" xr:uid="{00000000-0005-0000-0000-0000B3390000}"/>
    <cellStyle name="Normal 2 2 3 3 2 3 4" xfId="14771" xr:uid="{00000000-0005-0000-0000-0000B4390000}"/>
    <cellStyle name="Normal 2 2 3 3 2 3 4 2" xfId="14772" xr:uid="{00000000-0005-0000-0000-0000B5390000}"/>
    <cellStyle name="Normal 2 2 3 3 2 3 4 2 2" xfId="14773" xr:uid="{00000000-0005-0000-0000-0000B6390000}"/>
    <cellStyle name="Normal 2 2 3 3 2 3 4 3" xfId="14774" xr:uid="{00000000-0005-0000-0000-0000B7390000}"/>
    <cellStyle name="Normal 2 2 3 3 2 3 5" xfId="14775" xr:uid="{00000000-0005-0000-0000-0000B8390000}"/>
    <cellStyle name="Normal 2 2 3 3 2 3 5 2" xfId="14776" xr:uid="{00000000-0005-0000-0000-0000B9390000}"/>
    <cellStyle name="Normal 2 2 3 3 2 3 6" xfId="14777" xr:uid="{00000000-0005-0000-0000-0000BA390000}"/>
    <cellStyle name="Normal 2 2 3 3 2 3 6 2" xfId="14778" xr:uid="{00000000-0005-0000-0000-0000BB390000}"/>
    <cellStyle name="Normal 2 2 3 3 2 3 7" xfId="14779" xr:uid="{00000000-0005-0000-0000-0000BC390000}"/>
    <cellStyle name="Normal 2 2 3 3 2 4" xfId="14780" xr:uid="{00000000-0005-0000-0000-0000BD390000}"/>
    <cellStyle name="Normal 2 2 3 3 2 4 2" xfId="14781" xr:uid="{00000000-0005-0000-0000-0000BE390000}"/>
    <cellStyle name="Normal 2 2 3 3 2 4 2 2" xfId="14782" xr:uid="{00000000-0005-0000-0000-0000BF390000}"/>
    <cellStyle name="Normal 2 2 3 3 2 4 3" xfId="14783" xr:uid="{00000000-0005-0000-0000-0000C0390000}"/>
    <cellStyle name="Normal 2 2 3 3 2 5" xfId="14784" xr:uid="{00000000-0005-0000-0000-0000C1390000}"/>
    <cellStyle name="Normal 2 2 3 3 2 5 2" xfId="14785" xr:uid="{00000000-0005-0000-0000-0000C2390000}"/>
    <cellStyle name="Normal 2 2 3 3 2 5 2 2" xfId="14786" xr:uid="{00000000-0005-0000-0000-0000C3390000}"/>
    <cellStyle name="Normal 2 2 3 3 2 5 3" xfId="14787" xr:uid="{00000000-0005-0000-0000-0000C4390000}"/>
    <cellStyle name="Normal 2 2 3 3 2 6" xfId="14788" xr:uid="{00000000-0005-0000-0000-0000C5390000}"/>
    <cellStyle name="Normal 2 2 3 3 2 6 2" xfId="14789" xr:uid="{00000000-0005-0000-0000-0000C6390000}"/>
    <cellStyle name="Normal 2 2 3 3 2 6 2 2" xfId="14790" xr:uid="{00000000-0005-0000-0000-0000C7390000}"/>
    <cellStyle name="Normal 2 2 3 3 2 6 3" xfId="14791" xr:uid="{00000000-0005-0000-0000-0000C8390000}"/>
    <cellStyle name="Normal 2 2 3 3 2 7" xfId="14792" xr:uid="{00000000-0005-0000-0000-0000C9390000}"/>
    <cellStyle name="Normal 2 2 3 3 2 7 2" xfId="14793" xr:uid="{00000000-0005-0000-0000-0000CA390000}"/>
    <cellStyle name="Normal 2 2 3 3 2 8" xfId="14794" xr:uid="{00000000-0005-0000-0000-0000CB390000}"/>
    <cellStyle name="Normal 2 2 3 3 2 8 2" xfId="14795" xr:uid="{00000000-0005-0000-0000-0000CC390000}"/>
    <cellStyle name="Normal 2 2 3 3 2 9" xfId="14796" xr:uid="{00000000-0005-0000-0000-0000CD390000}"/>
    <cellStyle name="Normal 2 2 3 3 3" xfId="14797" xr:uid="{00000000-0005-0000-0000-0000CE390000}"/>
    <cellStyle name="Normal 2 2 3 3 3 2" xfId="14798" xr:uid="{00000000-0005-0000-0000-0000CF390000}"/>
    <cellStyle name="Normal 2 2 3 3 3 2 2" xfId="14799" xr:uid="{00000000-0005-0000-0000-0000D0390000}"/>
    <cellStyle name="Normal 2 2 3 3 3 2 2 2" xfId="14800" xr:uid="{00000000-0005-0000-0000-0000D1390000}"/>
    <cellStyle name="Normal 2 2 3 3 3 2 2 2 2" xfId="14801" xr:uid="{00000000-0005-0000-0000-0000D2390000}"/>
    <cellStyle name="Normal 2 2 3 3 3 2 2 3" xfId="14802" xr:uid="{00000000-0005-0000-0000-0000D3390000}"/>
    <cellStyle name="Normal 2 2 3 3 3 2 3" xfId="14803" xr:uid="{00000000-0005-0000-0000-0000D4390000}"/>
    <cellStyle name="Normal 2 2 3 3 3 2 3 2" xfId="14804" xr:uid="{00000000-0005-0000-0000-0000D5390000}"/>
    <cellStyle name="Normal 2 2 3 3 3 2 3 2 2" xfId="14805" xr:uid="{00000000-0005-0000-0000-0000D6390000}"/>
    <cellStyle name="Normal 2 2 3 3 3 2 3 3" xfId="14806" xr:uid="{00000000-0005-0000-0000-0000D7390000}"/>
    <cellStyle name="Normal 2 2 3 3 3 2 4" xfId="14807" xr:uid="{00000000-0005-0000-0000-0000D8390000}"/>
    <cellStyle name="Normal 2 2 3 3 3 2 4 2" xfId="14808" xr:uid="{00000000-0005-0000-0000-0000D9390000}"/>
    <cellStyle name="Normal 2 2 3 3 3 2 4 2 2" xfId="14809" xr:uid="{00000000-0005-0000-0000-0000DA390000}"/>
    <cellStyle name="Normal 2 2 3 3 3 2 4 3" xfId="14810" xr:uid="{00000000-0005-0000-0000-0000DB390000}"/>
    <cellStyle name="Normal 2 2 3 3 3 2 5" xfId="14811" xr:uid="{00000000-0005-0000-0000-0000DC390000}"/>
    <cellStyle name="Normal 2 2 3 3 3 2 5 2" xfId="14812" xr:uid="{00000000-0005-0000-0000-0000DD390000}"/>
    <cellStyle name="Normal 2 2 3 3 3 2 6" xfId="14813" xr:uid="{00000000-0005-0000-0000-0000DE390000}"/>
    <cellStyle name="Normal 2 2 3 3 3 2 6 2" xfId="14814" xr:uid="{00000000-0005-0000-0000-0000DF390000}"/>
    <cellStyle name="Normal 2 2 3 3 3 2 7" xfId="14815" xr:uid="{00000000-0005-0000-0000-0000E0390000}"/>
    <cellStyle name="Normal 2 2 3 3 3 3" xfId="14816" xr:uid="{00000000-0005-0000-0000-0000E1390000}"/>
    <cellStyle name="Normal 2 2 3 3 3 3 2" xfId="14817" xr:uid="{00000000-0005-0000-0000-0000E2390000}"/>
    <cellStyle name="Normal 2 2 3 3 3 3 2 2" xfId="14818" xr:uid="{00000000-0005-0000-0000-0000E3390000}"/>
    <cellStyle name="Normal 2 2 3 3 3 3 3" xfId="14819" xr:uid="{00000000-0005-0000-0000-0000E4390000}"/>
    <cellStyle name="Normal 2 2 3 3 3 4" xfId="14820" xr:uid="{00000000-0005-0000-0000-0000E5390000}"/>
    <cellStyle name="Normal 2 2 3 3 3 4 2" xfId="14821" xr:uid="{00000000-0005-0000-0000-0000E6390000}"/>
    <cellStyle name="Normal 2 2 3 3 3 4 2 2" xfId="14822" xr:uid="{00000000-0005-0000-0000-0000E7390000}"/>
    <cellStyle name="Normal 2 2 3 3 3 4 3" xfId="14823" xr:uid="{00000000-0005-0000-0000-0000E8390000}"/>
    <cellStyle name="Normal 2 2 3 3 3 5" xfId="14824" xr:uid="{00000000-0005-0000-0000-0000E9390000}"/>
    <cellStyle name="Normal 2 2 3 3 3 5 2" xfId="14825" xr:uid="{00000000-0005-0000-0000-0000EA390000}"/>
    <cellStyle name="Normal 2 2 3 3 3 5 2 2" xfId="14826" xr:uid="{00000000-0005-0000-0000-0000EB390000}"/>
    <cellStyle name="Normal 2 2 3 3 3 5 3" xfId="14827" xr:uid="{00000000-0005-0000-0000-0000EC390000}"/>
    <cellStyle name="Normal 2 2 3 3 3 6" xfId="14828" xr:uid="{00000000-0005-0000-0000-0000ED390000}"/>
    <cellStyle name="Normal 2 2 3 3 3 6 2" xfId="14829" xr:uid="{00000000-0005-0000-0000-0000EE390000}"/>
    <cellStyle name="Normal 2 2 3 3 3 7" xfId="14830" xr:uid="{00000000-0005-0000-0000-0000EF390000}"/>
    <cellStyle name="Normal 2 2 3 3 3 7 2" xfId="14831" xr:uid="{00000000-0005-0000-0000-0000F0390000}"/>
    <cellStyle name="Normal 2 2 3 3 3 8" xfId="14832" xr:uid="{00000000-0005-0000-0000-0000F1390000}"/>
    <cellStyle name="Normal 2 2 3 3 4" xfId="14833" xr:uid="{00000000-0005-0000-0000-0000F2390000}"/>
    <cellStyle name="Normal 2 2 3 3 4 2" xfId="14834" xr:uid="{00000000-0005-0000-0000-0000F3390000}"/>
    <cellStyle name="Normal 2 2 3 3 4 2 2" xfId="14835" xr:uid="{00000000-0005-0000-0000-0000F4390000}"/>
    <cellStyle name="Normal 2 2 3 3 4 2 2 2" xfId="14836" xr:uid="{00000000-0005-0000-0000-0000F5390000}"/>
    <cellStyle name="Normal 2 2 3 3 4 2 3" xfId="14837" xr:uid="{00000000-0005-0000-0000-0000F6390000}"/>
    <cellStyle name="Normal 2 2 3 3 4 3" xfId="14838" xr:uid="{00000000-0005-0000-0000-0000F7390000}"/>
    <cellStyle name="Normal 2 2 3 3 4 3 2" xfId="14839" xr:uid="{00000000-0005-0000-0000-0000F8390000}"/>
    <cellStyle name="Normal 2 2 3 3 4 3 2 2" xfId="14840" xr:uid="{00000000-0005-0000-0000-0000F9390000}"/>
    <cellStyle name="Normal 2 2 3 3 4 3 3" xfId="14841" xr:uid="{00000000-0005-0000-0000-0000FA390000}"/>
    <cellStyle name="Normal 2 2 3 3 4 4" xfId="14842" xr:uid="{00000000-0005-0000-0000-0000FB390000}"/>
    <cellStyle name="Normal 2 2 3 3 4 4 2" xfId="14843" xr:uid="{00000000-0005-0000-0000-0000FC390000}"/>
    <cellStyle name="Normal 2 2 3 3 4 4 2 2" xfId="14844" xr:uid="{00000000-0005-0000-0000-0000FD390000}"/>
    <cellStyle name="Normal 2 2 3 3 4 4 3" xfId="14845" xr:uid="{00000000-0005-0000-0000-0000FE390000}"/>
    <cellStyle name="Normal 2 2 3 3 4 5" xfId="14846" xr:uid="{00000000-0005-0000-0000-0000FF390000}"/>
    <cellStyle name="Normal 2 2 3 3 4 5 2" xfId="14847" xr:uid="{00000000-0005-0000-0000-0000003A0000}"/>
    <cellStyle name="Normal 2 2 3 3 4 6" xfId="14848" xr:uid="{00000000-0005-0000-0000-0000013A0000}"/>
    <cellStyle name="Normal 2 2 3 3 4 6 2" xfId="14849" xr:uid="{00000000-0005-0000-0000-0000023A0000}"/>
    <cellStyle name="Normal 2 2 3 3 4 7" xfId="14850" xr:uid="{00000000-0005-0000-0000-0000033A0000}"/>
    <cellStyle name="Normal 2 2 3 3 5" xfId="14851" xr:uid="{00000000-0005-0000-0000-0000043A0000}"/>
    <cellStyle name="Normal 2 2 3 3 5 2" xfId="14852" xr:uid="{00000000-0005-0000-0000-0000053A0000}"/>
    <cellStyle name="Normal 2 2 3 3 5 2 2" xfId="14853" xr:uid="{00000000-0005-0000-0000-0000063A0000}"/>
    <cellStyle name="Normal 2 2 3 3 5 2 2 2" xfId="14854" xr:uid="{00000000-0005-0000-0000-0000073A0000}"/>
    <cellStyle name="Normal 2 2 3 3 5 2 3" xfId="14855" xr:uid="{00000000-0005-0000-0000-0000083A0000}"/>
    <cellStyle name="Normal 2 2 3 3 5 3" xfId="14856" xr:uid="{00000000-0005-0000-0000-0000093A0000}"/>
    <cellStyle name="Normal 2 2 3 3 5 3 2" xfId="14857" xr:uid="{00000000-0005-0000-0000-00000A3A0000}"/>
    <cellStyle name="Normal 2 2 3 3 5 3 2 2" xfId="14858" xr:uid="{00000000-0005-0000-0000-00000B3A0000}"/>
    <cellStyle name="Normal 2 2 3 3 5 3 3" xfId="14859" xr:uid="{00000000-0005-0000-0000-00000C3A0000}"/>
    <cellStyle name="Normal 2 2 3 3 5 4" xfId="14860" xr:uid="{00000000-0005-0000-0000-00000D3A0000}"/>
    <cellStyle name="Normal 2 2 3 3 5 4 2" xfId="14861" xr:uid="{00000000-0005-0000-0000-00000E3A0000}"/>
    <cellStyle name="Normal 2 2 3 3 5 4 2 2" xfId="14862" xr:uid="{00000000-0005-0000-0000-00000F3A0000}"/>
    <cellStyle name="Normal 2 2 3 3 5 4 3" xfId="14863" xr:uid="{00000000-0005-0000-0000-0000103A0000}"/>
    <cellStyle name="Normal 2 2 3 3 5 5" xfId="14864" xr:uid="{00000000-0005-0000-0000-0000113A0000}"/>
    <cellStyle name="Normal 2 2 3 3 5 5 2" xfId="14865" xr:uid="{00000000-0005-0000-0000-0000123A0000}"/>
    <cellStyle name="Normal 2 2 3 3 5 6" xfId="14866" xr:uid="{00000000-0005-0000-0000-0000133A0000}"/>
    <cellStyle name="Normal 2 2 3 3 5 6 2" xfId="14867" xr:uid="{00000000-0005-0000-0000-0000143A0000}"/>
    <cellStyle name="Normal 2 2 3 3 5 7" xfId="14868" xr:uid="{00000000-0005-0000-0000-0000153A0000}"/>
    <cellStyle name="Normal 2 2 3 3 6" xfId="14869" xr:uid="{00000000-0005-0000-0000-0000163A0000}"/>
    <cellStyle name="Normal 2 2 3 3 6 2" xfId="14870" xr:uid="{00000000-0005-0000-0000-0000173A0000}"/>
    <cellStyle name="Normal 2 2 3 3 6 2 2" xfId="14871" xr:uid="{00000000-0005-0000-0000-0000183A0000}"/>
    <cellStyle name="Normal 2 2 3 3 6 3" xfId="14872" xr:uid="{00000000-0005-0000-0000-0000193A0000}"/>
    <cellStyle name="Normal 2 2 3 3 7" xfId="14873" xr:uid="{00000000-0005-0000-0000-00001A3A0000}"/>
    <cellStyle name="Normal 2 2 3 3 7 2" xfId="14874" xr:uid="{00000000-0005-0000-0000-00001B3A0000}"/>
    <cellStyle name="Normal 2 2 3 3 7 2 2" xfId="14875" xr:uid="{00000000-0005-0000-0000-00001C3A0000}"/>
    <cellStyle name="Normal 2 2 3 3 7 3" xfId="14876" xr:uid="{00000000-0005-0000-0000-00001D3A0000}"/>
    <cellStyle name="Normal 2 2 3 3 8" xfId="14877" xr:uid="{00000000-0005-0000-0000-00001E3A0000}"/>
    <cellStyle name="Normal 2 2 3 3 8 2" xfId="14878" xr:uid="{00000000-0005-0000-0000-00001F3A0000}"/>
    <cellStyle name="Normal 2 2 3 3 8 2 2" xfId="14879" xr:uid="{00000000-0005-0000-0000-0000203A0000}"/>
    <cellStyle name="Normal 2 2 3 3 8 3" xfId="14880" xr:uid="{00000000-0005-0000-0000-0000213A0000}"/>
    <cellStyle name="Normal 2 2 3 3 9" xfId="14881" xr:uid="{00000000-0005-0000-0000-0000223A0000}"/>
    <cellStyle name="Normal 2 2 3 3 9 2" xfId="14882" xr:uid="{00000000-0005-0000-0000-0000233A0000}"/>
    <cellStyle name="Normal 2 2 3 4" xfId="14883" xr:uid="{00000000-0005-0000-0000-0000243A0000}"/>
    <cellStyle name="Normal 2 2 3 4 2" xfId="14884" xr:uid="{00000000-0005-0000-0000-0000253A0000}"/>
    <cellStyle name="Normal 2 2 3 4 2 2" xfId="14885" xr:uid="{00000000-0005-0000-0000-0000263A0000}"/>
    <cellStyle name="Normal 2 2 3 4 2 2 2" xfId="14886" xr:uid="{00000000-0005-0000-0000-0000273A0000}"/>
    <cellStyle name="Normal 2 2 3 4 2 2 2 2" xfId="14887" xr:uid="{00000000-0005-0000-0000-0000283A0000}"/>
    <cellStyle name="Normal 2 2 3 4 2 2 3" xfId="14888" xr:uid="{00000000-0005-0000-0000-0000293A0000}"/>
    <cellStyle name="Normal 2 2 3 4 2 3" xfId="14889" xr:uid="{00000000-0005-0000-0000-00002A3A0000}"/>
    <cellStyle name="Normal 2 2 3 4 2 3 2" xfId="14890" xr:uid="{00000000-0005-0000-0000-00002B3A0000}"/>
    <cellStyle name="Normal 2 2 3 4 2 3 2 2" xfId="14891" xr:uid="{00000000-0005-0000-0000-00002C3A0000}"/>
    <cellStyle name="Normal 2 2 3 4 2 3 3" xfId="14892" xr:uid="{00000000-0005-0000-0000-00002D3A0000}"/>
    <cellStyle name="Normal 2 2 3 4 2 4" xfId="14893" xr:uid="{00000000-0005-0000-0000-00002E3A0000}"/>
    <cellStyle name="Normal 2 2 3 4 2 4 2" xfId="14894" xr:uid="{00000000-0005-0000-0000-00002F3A0000}"/>
    <cellStyle name="Normal 2 2 3 4 2 4 2 2" xfId="14895" xr:uid="{00000000-0005-0000-0000-0000303A0000}"/>
    <cellStyle name="Normal 2 2 3 4 2 4 3" xfId="14896" xr:uid="{00000000-0005-0000-0000-0000313A0000}"/>
    <cellStyle name="Normal 2 2 3 4 2 5" xfId="14897" xr:uid="{00000000-0005-0000-0000-0000323A0000}"/>
    <cellStyle name="Normal 2 2 3 4 2 5 2" xfId="14898" xr:uid="{00000000-0005-0000-0000-0000333A0000}"/>
    <cellStyle name="Normal 2 2 3 4 2 6" xfId="14899" xr:uid="{00000000-0005-0000-0000-0000343A0000}"/>
    <cellStyle name="Normal 2 2 3 4 2 6 2" xfId="14900" xr:uid="{00000000-0005-0000-0000-0000353A0000}"/>
    <cellStyle name="Normal 2 2 3 4 2 7" xfId="14901" xr:uid="{00000000-0005-0000-0000-0000363A0000}"/>
    <cellStyle name="Normal 2 2 3 4 3" xfId="14902" xr:uid="{00000000-0005-0000-0000-0000373A0000}"/>
    <cellStyle name="Normal 2 2 3 4 3 2" xfId="14903" xr:uid="{00000000-0005-0000-0000-0000383A0000}"/>
    <cellStyle name="Normal 2 2 3 4 3 2 2" xfId="14904" xr:uid="{00000000-0005-0000-0000-0000393A0000}"/>
    <cellStyle name="Normal 2 2 3 4 3 2 2 2" xfId="14905" xr:uid="{00000000-0005-0000-0000-00003A3A0000}"/>
    <cellStyle name="Normal 2 2 3 4 3 2 3" xfId="14906" xr:uid="{00000000-0005-0000-0000-00003B3A0000}"/>
    <cellStyle name="Normal 2 2 3 4 3 3" xfId="14907" xr:uid="{00000000-0005-0000-0000-00003C3A0000}"/>
    <cellStyle name="Normal 2 2 3 4 3 3 2" xfId="14908" xr:uid="{00000000-0005-0000-0000-00003D3A0000}"/>
    <cellStyle name="Normal 2 2 3 4 3 3 2 2" xfId="14909" xr:uid="{00000000-0005-0000-0000-00003E3A0000}"/>
    <cellStyle name="Normal 2 2 3 4 3 3 3" xfId="14910" xr:uid="{00000000-0005-0000-0000-00003F3A0000}"/>
    <cellStyle name="Normal 2 2 3 4 3 4" xfId="14911" xr:uid="{00000000-0005-0000-0000-0000403A0000}"/>
    <cellStyle name="Normal 2 2 3 4 3 4 2" xfId="14912" xr:uid="{00000000-0005-0000-0000-0000413A0000}"/>
    <cellStyle name="Normal 2 2 3 4 3 4 2 2" xfId="14913" xr:uid="{00000000-0005-0000-0000-0000423A0000}"/>
    <cellStyle name="Normal 2 2 3 4 3 4 3" xfId="14914" xr:uid="{00000000-0005-0000-0000-0000433A0000}"/>
    <cellStyle name="Normal 2 2 3 4 3 5" xfId="14915" xr:uid="{00000000-0005-0000-0000-0000443A0000}"/>
    <cellStyle name="Normal 2 2 3 4 3 5 2" xfId="14916" xr:uid="{00000000-0005-0000-0000-0000453A0000}"/>
    <cellStyle name="Normal 2 2 3 4 3 6" xfId="14917" xr:uid="{00000000-0005-0000-0000-0000463A0000}"/>
    <cellStyle name="Normal 2 2 3 4 3 6 2" xfId="14918" xr:uid="{00000000-0005-0000-0000-0000473A0000}"/>
    <cellStyle name="Normal 2 2 3 4 3 7" xfId="14919" xr:uid="{00000000-0005-0000-0000-0000483A0000}"/>
    <cellStyle name="Normal 2 2 3 4 4" xfId="14920" xr:uid="{00000000-0005-0000-0000-0000493A0000}"/>
    <cellStyle name="Normal 2 2 3 4 4 2" xfId="14921" xr:uid="{00000000-0005-0000-0000-00004A3A0000}"/>
    <cellStyle name="Normal 2 2 3 4 4 2 2" xfId="14922" xr:uid="{00000000-0005-0000-0000-00004B3A0000}"/>
    <cellStyle name="Normal 2 2 3 4 4 3" xfId="14923" xr:uid="{00000000-0005-0000-0000-00004C3A0000}"/>
    <cellStyle name="Normal 2 2 3 4 5" xfId="14924" xr:uid="{00000000-0005-0000-0000-00004D3A0000}"/>
    <cellStyle name="Normal 2 2 3 4 5 2" xfId="14925" xr:uid="{00000000-0005-0000-0000-00004E3A0000}"/>
    <cellStyle name="Normal 2 2 3 4 5 2 2" xfId="14926" xr:uid="{00000000-0005-0000-0000-00004F3A0000}"/>
    <cellStyle name="Normal 2 2 3 4 5 3" xfId="14927" xr:uid="{00000000-0005-0000-0000-0000503A0000}"/>
    <cellStyle name="Normal 2 2 3 4 6" xfId="14928" xr:uid="{00000000-0005-0000-0000-0000513A0000}"/>
    <cellStyle name="Normal 2 2 3 4 6 2" xfId="14929" xr:uid="{00000000-0005-0000-0000-0000523A0000}"/>
    <cellStyle name="Normal 2 2 3 4 6 2 2" xfId="14930" xr:uid="{00000000-0005-0000-0000-0000533A0000}"/>
    <cellStyle name="Normal 2 2 3 4 6 3" xfId="14931" xr:uid="{00000000-0005-0000-0000-0000543A0000}"/>
    <cellStyle name="Normal 2 2 3 4 7" xfId="14932" xr:uid="{00000000-0005-0000-0000-0000553A0000}"/>
    <cellStyle name="Normal 2 2 3 4 7 2" xfId="14933" xr:uid="{00000000-0005-0000-0000-0000563A0000}"/>
    <cellStyle name="Normal 2 2 3 4 8" xfId="14934" xr:uid="{00000000-0005-0000-0000-0000573A0000}"/>
    <cellStyle name="Normal 2 2 3 4 8 2" xfId="14935" xr:uid="{00000000-0005-0000-0000-0000583A0000}"/>
    <cellStyle name="Normal 2 2 3 4 9" xfId="14936" xr:uid="{00000000-0005-0000-0000-0000593A0000}"/>
    <cellStyle name="Normal 2 2 3 5" xfId="14937" xr:uid="{00000000-0005-0000-0000-00005A3A0000}"/>
    <cellStyle name="Normal 2 2 3 5 2" xfId="14938" xr:uid="{00000000-0005-0000-0000-00005B3A0000}"/>
    <cellStyle name="Normal 2 2 3 5 2 2" xfId="14939" xr:uid="{00000000-0005-0000-0000-00005C3A0000}"/>
    <cellStyle name="Normal 2 2 3 5 2 2 2" xfId="14940" xr:uid="{00000000-0005-0000-0000-00005D3A0000}"/>
    <cellStyle name="Normal 2 2 3 5 2 2 2 2" xfId="14941" xr:uid="{00000000-0005-0000-0000-00005E3A0000}"/>
    <cellStyle name="Normal 2 2 3 5 2 2 3" xfId="14942" xr:uid="{00000000-0005-0000-0000-00005F3A0000}"/>
    <cellStyle name="Normal 2 2 3 5 2 3" xfId="14943" xr:uid="{00000000-0005-0000-0000-0000603A0000}"/>
    <cellStyle name="Normal 2 2 3 5 2 3 2" xfId="14944" xr:uid="{00000000-0005-0000-0000-0000613A0000}"/>
    <cellStyle name="Normal 2 2 3 5 2 3 2 2" xfId="14945" xr:uid="{00000000-0005-0000-0000-0000623A0000}"/>
    <cellStyle name="Normal 2 2 3 5 2 3 3" xfId="14946" xr:uid="{00000000-0005-0000-0000-0000633A0000}"/>
    <cellStyle name="Normal 2 2 3 5 2 4" xfId="14947" xr:uid="{00000000-0005-0000-0000-0000643A0000}"/>
    <cellStyle name="Normal 2 2 3 5 2 4 2" xfId="14948" xr:uid="{00000000-0005-0000-0000-0000653A0000}"/>
    <cellStyle name="Normal 2 2 3 5 2 4 2 2" xfId="14949" xr:uid="{00000000-0005-0000-0000-0000663A0000}"/>
    <cellStyle name="Normal 2 2 3 5 2 4 3" xfId="14950" xr:uid="{00000000-0005-0000-0000-0000673A0000}"/>
    <cellStyle name="Normal 2 2 3 5 2 5" xfId="14951" xr:uid="{00000000-0005-0000-0000-0000683A0000}"/>
    <cellStyle name="Normal 2 2 3 5 2 5 2" xfId="14952" xr:uid="{00000000-0005-0000-0000-0000693A0000}"/>
    <cellStyle name="Normal 2 2 3 5 2 6" xfId="14953" xr:uid="{00000000-0005-0000-0000-00006A3A0000}"/>
    <cellStyle name="Normal 2 2 3 5 2 6 2" xfId="14954" xr:uid="{00000000-0005-0000-0000-00006B3A0000}"/>
    <cellStyle name="Normal 2 2 3 5 2 7" xfId="14955" xr:uid="{00000000-0005-0000-0000-00006C3A0000}"/>
    <cellStyle name="Normal 2 2 3 5 3" xfId="14956" xr:uid="{00000000-0005-0000-0000-00006D3A0000}"/>
    <cellStyle name="Normal 2 2 3 5 3 2" xfId="14957" xr:uid="{00000000-0005-0000-0000-00006E3A0000}"/>
    <cellStyle name="Normal 2 2 3 5 3 2 2" xfId="14958" xr:uid="{00000000-0005-0000-0000-00006F3A0000}"/>
    <cellStyle name="Normal 2 2 3 5 3 3" xfId="14959" xr:uid="{00000000-0005-0000-0000-0000703A0000}"/>
    <cellStyle name="Normal 2 2 3 5 4" xfId="14960" xr:uid="{00000000-0005-0000-0000-0000713A0000}"/>
    <cellStyle name="Normal 2 2 3 5 4 2" xfId="14961" xr:uid="{00000000-0005-0000-0000-0000723A0000}"/>
    <cellStyle name="Normal 2 2 3 5 4 2 2" xfId="14962" xr:uid="{00000000-0005-0000-0000-0000733A0000}"/>
    <cellStyle name="Normal 2 2 3 5 4 3" xfId="14963" xr:uid="{00000000-0005-0000-0000-0000743A0000}"/>
    <cellStyle name="Normal 2 2 3 5 5" xfId="14964" xr:uid="{00000000-0005-0000-0000-0000753A0000}"/>
    <cellStyle name="Normal 2 2 3 5 5 2" xfId="14965" xr:uid="{00000000-0005-0000-0000-0000763A0000}"/>
    <cellStyle name="Normal 2 2 3 5 5 2 2" xfId="14966" xr:uid="{00000000-0005-0000-0000-0000773A0000}"/>
    <cellStyle name="Normal 2 2 3 5 5 3" xfId="14967" xr:uid="{00000000-0005-0000-0000-0000783A0000}"/>
    <cellStyle name="Normal 2 2 3 5 6" xfId="14968" xr:uid="{00000000-0005-0000-0000-0000793A0000}"/>
    <cellStyle name="Normal 2 2 3 5 6 2" xfId="14969" xr:uid="{00000000-0005-0000-0000-00007A3A0000}"/>
    <cellStyle name="Normal 2 2 3 5 7" xfId="14970" xr:uid="{00000000-0005-0000-0000-00007B3A0000}"/>
    <cellStyle name="Normal 2 2 3 5 7 2" xfId="14971" xr:uid="{00000000-0005-0000-0000-00007C3A0000}"/>
    <cellStyle name="Normal 2 2 3 5 8" xfId="14972" xr:uid="{00000000-0005-0000-0000-00007D3A0000}"/>
    <cellStyle name="Normal 2 2 3 6" xfId="14973" xr:uid="{00000000-0005-0000-0000-00007E3A0000}"/>
    <cellStyle name="Normal 2 2 3 6 2" xfId="14974" xr:uid="{00000000-0005-0000-0000-00007F3A0000}"/>
    <cellStyle name="Normal 2 2 3 6 2 2" xfId="14975" xr:uid="{00000000-0005-0000-0000-0000803A0000}"/>
    <cellStyle name="Normal 2 2 3 6 2 2 2" xfId="14976" xr:uid="{00000000-0005-0000-0000-0000813A0000}"/>
    <cellStyle name="Normal 2 2 3 6 2 3" xfId="14977" xr:uid="{00000000-0005-0000-0000-0000823A0000}"/>
    <cellStyle name="Normal 2 2 3 6 3" xfId="14978" xr:uid="{00000000-0005-0000-0000-0000833A0000}"/>
    <cellStyle name="Normal 2 2 3 6 3 2" xfId="14979" xr:uid="{00000000-0005-0000-0000-0000843A0000}"/>
    <cellStyle name="Normal 2 2 3 6 3 2 2" xfId="14980" xr:uid="{00000000-0005-0000-0000-0000853A0000}"/>
    <cellStyle name="Normal 2 2 3 6 3 3" xfId="14981" xr:uid="{00000000-0005-0000-0000-0000863A0000}"/>
    <cellStyle name="Normal 2 2 3 6 4" xfId="14982" xr:uid="{00000000-0005-0000-0000-0000873A0000}"/>
    <cellStyle name="Normal 2 2 3 6 4 2" xfId="14983" xr:uid="{00000000-0005-0000-0000-0000883A0000}"/>
    <cellStyle name="Normal 2 2 3 6 4 2 2" xfId="14984" xr:uid="{00000000-0005-0000-0000-0000893A0000}"/>
    <cellStyle name="Normal 2 2 3 6 4 3" xfId="14985" xr:uid="{00000000-0005-0000-0000-00008A3A0000}"/>
    <cellStyle name="Normal 2 2 3 6 5" xfId="14986" xr:uid="{00000000-0005-0000-0000-00008B3A0000}"/>
    <cellStyle name="Normal 2 2 3 6 5 2" xfId="14987" xr:uid="{00000000-0005-0000-0000-00008C3A0000}"/>
    <cellStyle name="Normal 2 2 3 6 6" xfId="14988" xr:uid="{00000000-0005-0000-0000-00008D3A0000}"/>
    <cellStyle name="Normal 2 2 3 6 6 2" xfId="14989" xr:uid="{00000000-0005-0000-0000-00008E3A0000}"/>
    <cellStyle name="Normal 2 2 3 6 7" xfId="14990" xr:uid="{00000000-0005-0000-0000-00008F3A0000}"/>
    <cellStyle name="Normal 2 2 3 7" xfId="14991" xr:uid="{00000000-0005-0000-0000-0000903A0000}"/>
    <cellStyle name="Normal 2 2 3 7 2" xfId="14992" xr:uid="{00000000-0005-0000-0000-0000913A0000}"/>
    <cellStyle name="Normal 2 2 3 7 2 2" xfId="14993" xr:uid="{00000000-0005-0000-0000-0000923A0000}"/>
    <cellStyle name="Normal 2 2 3 7 2 2 2" xfId="14994" xr:uid="{00000000-0005-0000-0000-0000933A0000}"/>
    <cellStyle name="Normal 2 2 3 7 2 3" xfId="14995" xr:uid="{00000000-0005-0000-0000-0000943A0000}"/>
    <cellStyle name="Normal 2 2 3 7 3" xfId="14996" xr:uid="{00000000-0005-0000-0000-0000953A0000}"/>
    <cellStyle name="Normal 2 2 3 7 3 2" xfId="14997" xr:uid="{00000000-0005-0000-0000-0000963A0000}"/>
    <cellStyle name="Normal 2 2 3 7 3 2 2" xfId="14998" xr:uid="{00000000-0005-0000-0000-0000973A0000}"/>
    <cellStyle name="Normal 2 2 3 7 3 3" xfId="14999" xr:uid="{00000000-0005-0000-0000-0000983A0000}"/>
    <cellStyle name="Normal 2 2 3 7 4" xfId="15000" xr:uid="{00000000-0005-0000-0000-0000993A0000}"/>
    <cellStyle name="Normal 2 2 3 7 4 2" xfId="15001" xr:uid="{00000000-0005-0000-0000-00009A3A0000}"/>
    <cellStyle name="Normal 2 2 3 7 4 2 2" xfId="15002" xr:uid="{00000000-0005-0000-0000-00009B3A0000}"/>
    <cellStyle name="Normal 2 2 3 7 4 3" xfId="15003" xr:uid="{00000000-0005-0000-0000-00009C3A0000}"/>
    <cellStyle name="Normal 2 2 3 7 5" xfId="15004" xr:uid="{00000000-0005-0000-0000-00009D3A0000}"/>
    <cellStyle name="Normal 2 2 3 7 5 2" xfId="15005" xr:uid="{00000000-0005-0000-0000-00009E3A0000}"/>
    <cellStyle name="Normal 2 2 3 7 6" xfId="15006" xr:uid="{00000000-0005-0000-0000-00009F3A0000}"/>
    <cellStyle name="Normal 2 2 3 7 6 2" xfId="15007" xr:uid="{00000000-0005-0000-0000-0000A03A0000}"/>
    <cellStyle name="Normal 2 2 3 7 7" xfId="15008" xr:uid="{00000000-0005-0000-0000-0000A13A0000}"/>
    <cellStyle name="Normal 2 2 3 8" xfId="15009" xr:uid="{00000000-0005-0000-0000-0000A23A0000}"/>
    <cellStyle name="Normal 2 2 3 8 2" xfId="15010" xr:uid="{00000000-0005-0000-0000-0000A33A0000}"/>
    <cellStyle name="Normal 2 2 3 8 2 2" xfId="15011" xr:uid="{00000000-0005-0000-0000-0000A43A0000}"/>
    <cellStyle name="Normal 2 2 3 8 3" xfId="15012" xr:uid="{00000000-0005-0000-0000-0000A53A0000}"/>
    <cellStyle name="Normal 2 2 3 9" xfId="15013" xr:uid="{00000000-0005-0000-0000-0000A63A0000}"/>
    <cellStyle name="Normal 2 2 3 9 2" xfId="15014" xr:uid="{00000000-0005-0000-0000-0000A73A0000}"/>
    <cellStyle name="Normal 2 2 3 9 2 2" xfId="15015" xr:uid="{00000000-0005-0000-0000-0000A83A0000}"/>
    <cellStyle name="Normal 2 2 3 9 3" xfId="15016" xr:uid="{00000000-0005-0000-0000-0000A93A0000}"/>
    <cellStyle name="Normal 2 2 3_Confidential Information" xfId="15017" xr:uid="{00000000-0005-0000-0000-0000AA3A0000}"/>
    <cellStyle name="Normal 2 2 4" xfId="15018" xr:uid="{00000000-0005-0000-0000-0000AB3A0000}"/>
    <cellStyle name="Normal 2 2 5" xfId="15019" xr:uid="{00000000-0005-0000-0000-0000AC3A0000}"/>
    <cellStyle name="Normal 2 2 6" xfId="15020" xr:uid="{00000000-0005-0000-0000-0000AD3A0000}"/>
    <cellStyle name="Normal 2 2 7" xfId="15021" xr:uid="{00000000-0005-0000-0000-0000AE3A0000}"/>
    <cellStyle name="Normal 2 2 8" xfId="15022" xr:uid="{00000000-0005-0000-0000-0000AF3A0000}"/>
    <cellStyle name="Normal 2 2 9" xfId="15023" xr:uid="{00000000-0005-0000-0000-0000B03A0000}"/>
    <cellStyle name="Normal 2 3" xfId="15024" xr:uid="{00000000-0005-0000-0000-0000B13A0000}"/>
    <cellStyle name="Normal 2 3 10" xfId="15025" xr:uid="{00000000-0005-0000-0000-0000B23A0000}"/>
    <cellStyle name="Normal 2 3 10 2" xfId="15026" xr:uid="{00000000-0005-0000-0000-0000B33A0000}"/>
    <cellStyle name="Normal 2 3 10 2 2" xfId="15027" xr:uid="{00000000-0005-0000-0000-0000B43A0000}"/>
    <cellStyle name="Normal 2 3 10 3" xfId="15028" xr:uid="{00000000-0005-0000-0000-0000B53A0000}"/>
    <cellStyle name="Normal 2 3 11" xfId="15029" xr:uid="{00000000-0005-0000-0000-0000B63A0000}"/>
    <cellStyle name="Normal 2 3 11 2" xfId="15030" xr:uid="{00000000-0005-0000-0000-0000B73A0000}"/>
    <cellStyle name="Normal 2 3 11 2 2" xfId="15031" xr:uid="{00000000-0005-0000-0000-0000B83A0000}"/>
    <cellStyle name="Normal 2 3 11 3" xfId="15032" xr:uid="{00000000-0005-0000-0000-0000B93A0000}"/>
    <cellStyle name="Normal 2 3 12" xfId="15033" xr:uid="{00000000-0005-0000-0000-0000BA3A0000}"/>
    <cellStyle name="Normal 2 3 12 2" xfId="15034" xr:uid="{00000000-0005-0000-0000-0000BB3A0000}"/>
    <cellStyle name="Normal 2 3 12 2 2" xfId="15035" xr:uid="{00000000-0005-0000-0000-0000BC3A0000}"/>
    <cellStyle name="Normal 2 3 12 3" xfId="15036" xr:uid="{00000000-0005-0000-0000-0000BD3A0000}"/>
    <cellStyle name="Normal 2 3 13" xfId="15037" xr:uid="{00000000-0005-0000-0000-0000BE3A0000}"/>
    <cellStyle name="Normal 2 3 13 2" xfId="15038" xr:uid="{00000000-0005-0000-0000-0000BF3A0000}"/>
    <cellStyle name="Normal 2 3 13 2 2" xfId="15039" xr:uid="{00000000-0005-0000-0000-0000C03A0000}"/>
    <cellStyle name="Normal 2 3 13 3" xfId="15040" xr:uid="{00000000-0005-0000-0000-0000C13A0000}"/>
    <cellStyle name="Normal 2 3 14" xfId="15041" xr:uid="{00000000-0005-0000-0000-0000C23A0000}"/>
    <cellStyle name="Normal 2 3 14 2" xfId="15042" xr:uid="{00000000-0005-0000-0000-0000C33A0000}"/>
    <cellStyle name="Normal 2 3 15" xfId="15043" xr:uid="{00000000-0005-0000-0000-0000C43A0000}"/>
    <cellStyle name="Normal 2 3 15 2" xfId="15044" xr:uid="{00000000-0005-0000-0000-0000C53A0000}"/>
    <cellStyle name="Normal 2 3 16" xfId="15045" xr:uid="{00000000-0005-0000-0000-0000C63A0000}"/>
    <cellStyle name="Normal 2 3 17" xfId="15046" xr:uid="{00000000-0005-0000-0000-0000C73A0000}"/>
    <cellStyle name="Normal 2 3 2" xfId="15047" xr:uid="{00000000-0005-0000-0000-0000C83A0000}"/>
    <cellStyle name="Normal 2 3 2 10" xfId="15048" xr:uid="{00000000-0005-0000-0000-0000C93A0000}"/>
    <cellStyle name="Normal 2 3 2 10 2" xfId="15049" xr:uid="{00000000-0005-0000-0000-0000CA3A0000}"/>
    <cellStyle name="Normal 2 3 2 10 2 2" xfId="15050" xr:uid="{00000000-0005-0000-0000-0000CB3A0000}"/>
    <cellStyle name="Normal 2 3 2 10 3" xfId="15051" xr:uid="{00000000-0005-0000-0000-0000CC3A0000}"/>
    <cellStyle name="Normal 2 3 2 11" xfId="15052" xr:uid="{00000000-0005-0000-0000-0000CD3A0000}"/>
    <cellStyle name="Normal 2 3 2 11 2" xfId="15053" xr:uid="{00000000-0005-0000-0000-0000CE3A0000}"/>
    <cellStyle name="Normal 2 3 2 12" xfId="15054" xr:uid="{00000000-0005-0000-0000-0000CF3A0000}"/>
    <cellStyle name="Normal 2 3 2 12 2" xfId="15055" xr:uid="{00000000-0005-0000-0000-0000D03A0000}"/>
    <cellStyle name="Normal 2 3 2 13" xfId="15056" xr:uid="{00000000-0005-0000-0000-0000D13A0000}"/>
    <cellStyle name="Normal 2 3 2 2" xfId="15057" xr:uid="{00000000-0005-0000-0000-0000D23A0000}"/>
    <cellStyle name="Normal 2 3 2 2 10" xfId="15058" xr:uid="{00000000-0005-0000-0000-0000D33A0000}"/>
    <cellStyle name="Normal 2 3 2 2 10 2" xfId="15059" xr:uid="{00000000-0005-0000-0000-0000D43A0000}"/>
    <cellStyle name="Normal 2 3 2 2 11" xfId="15060" xr:uid="{00000000-0005-0000-0000-0000D53A0000}"/>
    <cellStyle name="Normal 2 3 2 2 2" xfId="15061" xr:uid="{00000000-0005-0000-0000-0000D63A0000}"/>
    <cellStyle name="Normal 2 3 2 2 2 2" xfId="15062" xr:uid="{00000000-0005-0000-0000-0000D73A0000}"/>
    <cellStyle name="Normal 2 3 2 2 2 2 2" xfId="15063" xr:uid="{00000000-0005-0000-0000-0000D83A0000}"/>
    <cellStyle name="Normal 2 3 2 2 2 2 2 2" xfId="15064" xr:uid="{00000000-0005-0000-0000-0000D93A0000}"/>
    <cellStyle name="Normal 2 3 2 2 2 2 2 2 2" xfId="15065" xr:uid="{00000000-0005-0000-0000-0000DA3A0000}"/>
    <cellStyle name="Normal 2 3 2 2 2 2 2 3" xfId="15066" xr:uid="{00000000-0005-0000-0000-0000DB3A0000}"/>
    <cellStyle name="Normal 2 3 2 2 2 2 3" xfId="15067" xr:uid="{00000000-0005-0000-0000-0000DC3A0000}"/>
    <cellStyle name="Normal 2 3 2 2 2 2 3 2" xfId="15068" xr:uid="{00000000-0005-0000-0000-0000DD3A0000}"/>
    <cellStyle name="Normal 2 3 2 2 2 2 3 2 2" xfId="15069" xr:uid="{00000000-0005-0000-0000-0000DE3A0000}"/>
    <cellStyle name="Normal 2 3 2 2 2 2 3 3" xfId="15070" xr:uid="{00000000-0005-0000-0000-0000DF3A0000}"/>
    <cellStyle name="Normal 2 3 2 2 2 2 4" xfId="15071" xr:uid="{00000000-0005-0000-0000-0000E03A0000}"/>
    <cellStyle name="Normal 2 3 2 2 2 2 4 2" xfId="15072" xr:uid="{00000000-0005-0000-0000-0000E13A0000}"/>
    <cellStyle name="Normal 2 3 2 2 2 2 4 2 2" xfId="15073" xr:uid="{00000000-0005-0000-0000-0000E23A0000}"/>
    <cellStyle name="Normal 2 3 2 2 2 2 4 3" xfId="15074" xr:uid="{00000000-0005-0000-0000-0000E33A0000}"/>
    <cellStyle name="Normal 2 3 2 2 2 2 5" xfId="15075" xr:uid="{00000000-0005-0000-0000-0000E43A0000}"/>
    <cellStyle name="Normal 2 3 2 2 2 2 5 2" xfId="15076" xr:uid="{00000000-0005-0000-0000-0000E53A0000}"/>
    <cellStyle name="Normal 2 3 2 2 2 2 6" xfId="15077" xr:uid="{00000000-0005-0000-0000-0000E63A0000}"/>
    <cellStyle name="Normal 2 3 2 2 2 2 6 2" xfId="15078" xr:uid="{00000000-0005-0000-0000-0000E73A0000}"/>
    <cellStyle name="Normal 2 3 2 2 2 2 7" xfId="15079" xr:uid="{00000000-0005-0000-0000-0000E83A0000}"/>
    <cellStyle name="Normal 2 3 2 2 2 3" xfId="15080" xr:uid="{00000000-0005-0000-0000-0000E93A0000}"/>
    <cellStyle name="Normal 2 3 2 2 2 3 2" xfId="15081" xr:uid="{00000000-0005-0000-0000-0000EA3A0000}"/>
    <cellStyle name="Normal 2 3 2 2 2 3 2 2" xfId="15082" xr:uid="{00000000-0005-0000-0000-0000EB3A0000}"/>
    <cellStyle name="Normal 2 3 2 2 2 3 2 2 2" xfId="15083" xr:uid="{00000000-0005-0000-0000-0000EC3A0000}"/>
    <cellStyle name="Normal 2 3 2 2 2 3 2 3" xfId="15084" xr:uid="{00000000-0005-0000-0000-0000ED3A0000}"/>
    <cellStyle name="Normal 2 3 2 2 2 3 3" xfId="15085" xr:uid="{00000000-0005-0000-0000-0000EE3A0000}"/>
    <cellStyle name="Normal 2 3 2 2 2 3 3 2" xfId="15086" xr:uid="{00000000-0005-0000-0000-0000EF3A0000}"/>
    <cellStyle name="Normal 2 3 2 2 2 3 3 2 2" xfId="15087" xr:uid="{00000000-0005-0000-0000-0000F03A0000}"/>
    <cellStyle name="Normal 2 3 2 2 2 3 3 3" xfId="15088" xr:uid="{00000000-0005-0000-0000-0000F13A0000}"/>
    <cellStyle name="Normal 2 3 2 2 2 3 4" xfId="15089" xr:uid="{00000000-0005-0000-0000-0000F23A0000}"/>
    <cellStyle name="Normal 2 3 2 2 2 3 4 2" xfId="15090" xr:uid="{00000000-0005-0000-0000-0000F33A0000}"/>
    <cellStyle name="Normal 2 3 2 2 2 3 4 2 2" xfId="15091" xr:uid="{00000000-0005-0000-0000-0000F43A0000}"/>
    <cellStyle name="Normal 2 3 2 2 2 3 4 3" xfId="15092" xr:uid="{00000000-0005-0000-0000-0000F53A0000}"/>
    <cellStyle name="Normal 2 3 2 2 2 3 5" xfId="15093" xr:uid="{00000000-0005-0000-0000-0000F63A0000}"/>
    <cellStyle name="Normal 2 3 2 2 2 3 5 2" xfId="15094" xr:uid="{00000000-0005-0000-0000-0000F73A0000}"/>
    <cellStyle name="Normal 2 3 2 2 2 3 6" xfId="15095" xr:uid="{00000000-0005-0000-0000-0000F83A0000}"/>
    <cellStyle name="Normal 2 3 2 2 2 3 6 2" xfId="15096" xr:uid="{00000000-0005-0000-0000-0000F93A0000}"/>
    <cellStyle name="Normal 2 3 2 2 2 3 7" xfId="15097" xr:uid="{00000000-0005-0000-0000-0000FA3A0000}"/>
    <cellStyle name="Normal 2 3 2 2 2 4" xfId="15098" xr:uid="{00000000-0005-0000-0000-0000FB3A0000}"/>
    <cellStyle name="Normal 2 3 2 2 2 4 2" xfId="15099" xr:uid="{00000000-0005-0000-0000-0000FC3A0000}"/>
    <cellStyle name="Normal 2 3 2 2 2 4 2 2" xfId="15100" xr:uid="{00000000-0005-0000-0000-0000FD3A0000}"/>
    <cellStyle name="Normal 2 3 2 2 2 4 3" xfId="15101" xr:uid="{00000000-0005-0000-0000-0000FE3A0000}"/>
    <cellStyle name="Normal 2 3 2 2 2 5" xfId="15102" xr:uid="{00000000-0005-0000-0000-0000FF3A0000}"/>
    <cellStyle name="Normal 2 3 2 2 2 5 2" xfId="15103" xr:uid="{00000000-0005-0000-0000-0000003B0000}"/>
    <cellStyle name="Normal 2 3 2 2 2 5 2 2" xfId="15104" xr:uid="{00000000-0005-0000-0000-0000013B0000}"/>
    <cellStyle name="Normal 2 3 2 2 2 5 3" xfId="15105" xr:uid="{00000000-0005-0000-0000-0000023B0000}"/>
    <cellStyle name="Normal 2 3 2 2 2 6" xfId="15106" xr:uid="{00000000-0005-0000-0000-0000033B0000}"/>
    <cellStyle name="Normal 2 3 2 2 2 6 2" xfId="15107" xr:uid="{00000000-0005-0000-0000-0000043B0000}"/>
    <cellStyle name="Normal 2 3 2 2 2 6 2 2" xfId="15108" xr:uid="{00000000-0005-0000-0000-0000053B0000}"/>
    <cellStyle name="Normal 2 3 2 2 2 6 3" xfId="15109" xr:uid="{00000000-0005-0000-0000-0000063B0000}"/>
    <cellStyle name="Normal 2 3 2 2 2 7" xfId="15110" xr:uid="{00000000-0005-0000-0000-0000073B0000}"/>
    <cellStyle name="Normal 2 3 2 2 2 7 2" xfId="15111" xr:uid="{00000000-0005-0000-0000-0000083B0000}"/>
    <cellStyle name="Normal 2 3 2 2 2 8" xfId="15112" xr:uid="{00000000-0005-0000-0000-0000093B0000}"/>
    <cellStyle name="Normal 2 3 2 2 2 8 2" xfId="15113" xr:uid="{00000000-0005-0000-0000-00000A3B0000}"/>
    <cellStyle name="Normal 2 3 2 2 2 9" xfId="15114" xr:uid="{00000000-0005-0000-0000-00000B3B0000}"/>
    <cellStyle name="Normal 2 3 2 2 3" xfId="15115" xr:uid="{00000000-0005-0000-0000-00000C3B0000}"/>
    <cellStyle name="Normal 2 3 2 2 3 2" xfId="15116" xr:uid="{00000000-0005-0000-0000-00000D3B0000}"/>
    <cellStyle name="Normal 2 3 2 2 3 2 2" xfId="15117" xr:uid="{00000000-0005-0000-0000-00000E3B0000}"/>
    <cellStyle name="Normal 2 3 2 2 3 2 2 2" xfId="15118" xr:uid="{00000000-0005-0000-0000-00000F3B0000}"/>
    <cellStyle name="Normal 2 3 2 2 3 2 2 2 2" xfId="15119" xr:uid="{00000000-0005-0000-0000-0000103B0000}"/>
    <cellStyle name="Normal 2 3 2 2 3 2 2 3" xfId="15120" xr:uid="{00000000-0005-0000-0000-0000113B0000}"/>
    <cellStyle name="Normal 2 3 2 2 3 2 3" xfId="15121" xr:uid="{00000000-0005-0000-0000-0000123B0000}"/>
    <cellStyle name="Normal 2 3 2 2 3 2 3 2" xfId="15122" xr:uid="{00000000-0005-0000-0000-0000133B0000}"/>
    <cellStyle name="Normal 2 3 2 2 3 2 3 2 2" xfId="15123" xr:uid="{00000000-0005-0000-0000-0000143B0000}"/>
    <cellStyle name="Normal 2 3 2 2 3 2 3 3" xfId="15124" xr:uid="{00000000-0005-0000-0000-0000153B0000}"/>
    <cellStyle name="Normal 2 3 2 2 3 2 4" xfId="15125" xr:uid="{00000000-0005-0000-0000-0000163B0000}"/>
    <cellStyle name="Normal 2 3 2 2 3 2 4 2" xfId="15126" xr:uid="{00000000-0005-0000-0000-0000173B0000}"/>
    <cellStyle name="Normal 2 3 2 2 3 2 4 2 2" xfId="15127" xr:uid="{00000000-0005-0000-0000-0000183B0000}"/>
    <cellStyle name="Normal 2 3 2 2 3 2 4 3" xfId="15128" xr:uid="{00000000-0005-0000-0000-0000193B0000}"/>
    <cellStyle name="Normal 2 3 2 2 3 2 5" xfId="15129" xr:uid="{00000000-0005-0000-0000-00001A3B0000}"/>
    <cellStyle name="Normal 2 3 2 2 3 2 5 2" xfId="15130" xr:uid="{00000000-0005-0000-0000-00001B3B0000}"/>
    <cellStyle name="Normal 2 3 2 2 3 2 6" xfId="15131" xr:uid="{00000000-0005-0000-0000-00001C3B0000}"/>
    <cellStyle name="Normal 2 3 2 2 3 2 6 2" xfId="15132" xr:uid="{00000000-0005-0000-0000-00001D3B0000}"/>
    <cellStyle name="Normal 2 3 2 2 3 2 7" xfId="15133" xr:uid="{00000000-0005-0000-0000-00001E3B0000}"/>
    <cellStyle name="Normal 2 3 2 2 3 3" xfId="15134" xr:uid="{00000000-0005-0000-0000-00001F3B0000}"/>
    <cellStyle name="Normal 2 3 2 2 3 3 2" xfId="15135" xr:uid="{00000000-0005-0000-0000-0000203B0000}"/>
    <cellStyle name="Normal 2 3 2 2 3 3 2 2" xfId="15136" xr:uid="{00000000-0005-0000-0000-0000213B0000}"/>
    <cellStyle name="Normal 2 3 2 2 3 3 3" xfId="15137" xr:uid="{00000000-0005-0000-0000-0000223B0000}"/>
    <cellStyle name="Normal 2 3 2 2 3 4" xfId="15138" xr:uid="{00000000-0005-0000-0000-0000233B0000}"/>
    <cellStyle name="Normal 2 3 2 2 3 4 2" xfId="15139" xr:uid="{00000000-0005-0000-0000-0000243B0000}"/>
    <cellStyle name="Normal 2 3 2 2 3 4 2 2" xfId="15140" xr:uid="{00000000-0005-0000-0000-0000253B0000}"/>
    <cellStyle name="Normal 2 3 2 2 3 4 3" xfId="15141" xr:uid="{00000000-0005-0000-0000-0000263B0000}"/>
    <cellStyle name="Normal 2 3 2 2 3 5" xfId="15142" xr:uid="{00000000-0005-0000-0000-0000273B0000}"/>
    <cellStyle name="Normal 2 3 2 2 3 5 2" xfId="15143" xr:uid="{00000000-0005-0000-0000-0000283B0000}"/>
    <cellStyle name="Normal 2 3 2 2 3 5 2 2" xfId="15144" xr:uid="{00000000-0005-0000-0000-0000293B0000}"/>
    <cellStyle name="Normal 2 3 2 2 3 5 3" xfId="15145" xr:uid="{00000000-0005-0000-0000-00002A3B0000}"/>
    <cellStyle name="Normal 2 3 2 2 3 6" xfId="15146" xr:uid="{00000000-0005-0000-0000-00002B3B0000}"/>
    <cellStyle name="Normal 2 3 2 2 3 6 2" xfId="15147" xr:uid="{00000000-0005-0000-0000-00002C3B0000}"/>
    <cellStyle name="Normal 2 3 2 2 3 7" xfId="15148" xr:uid="{00000000-0005-0000-0000-00002D3B0000}"/>
    <cellStyle name="Normal 2 3 2 2 3 7 2" xfId="15149" xr:uid="{00000000-0005-0000-0000-00002E3B0000}"/>
    <cellStyle name="Normal 2 3 2 2 3 8" xfId="15150" xr:uid="{00000000-0005-0000-0000-00002F3B0000}"/>
    <cellStyle name="Normal 2 3 2 2 4" xfId="15151" xr:uid="{00000000-0005-0000-0000-0000303B0000}"/>
    <cellStyle name="Normal 2 3 2 2 4 2" xfId="15152" xr:uid="{00000000-0005-0000-0000-0000313B0000}"/>
    <cellStyle name="Normal 2 3 2 2 4 2 2" xfId="15153" xr:uid="{00000000-0005-0000-0000-0000323B0000}"/>
    <cellStyle name="Normal 2 3 2 2 4 2 2 2" xfId="15154" xr:uid="{00000000-0005-0000-0000-0000333B0000}"/>
    <cellStyle name="Normal 2 3 2 2 4 2 3" xfId="15155" xr:uid="{00000000-0005-0000-0000-0000343B0000}"/>
    <cellStyle name="Normal 2 3 2 2 4 3" xfId="15156" xr:uid="{00000000-0005-0000-0000-0000353B0000}"/>
    <cellStyle name="Normal 2 3 2 2 4 3 2" xfId="15157" xr:uid="{00000000-0005-0000-0000-0000363B0000}"/>
    <cellStyle name="Normal 2 3 2 2 4 3 2 2" xfId="15158" xr:uid="{00000000-0005-0000-0000-0000373B0000}"/>
    <cellStyle name="Normal 2 3 2 2 4 3 3" xfId="15159" xr:uid="{00000000-0005-0000-0000-0000383B0000}"/>
    <cellStyle name="Normal 2 3 2 2 4 4" xfId="15160" xr:uid="{00000000-0005-0000-0000-0000393B0000}"/>
    <cellStyle name="Normal 2 3 2 2 4 4 2" xfId="15161" xr:uid="{00000000-0005-0000-0000-00003A3B0000}"/>
    <cellStyle name="Normal 2 3 2 2 4 4 2 2" xfId="15162" xr:uid="{00000000-0005-0000-0000-00003B3B0000}"/>
    <cellStyle name="Normal 2 3 2 2 4 4 3" xfId="15163" xr:uid="{00000000-0005-0000-0000-00003C3B0000}"/>
    <cellStyle name="Normal 2 3 2 2 4 5" xfId="15164" xr:uid="{00000000-0005-0000-0000-00003D3B0000}"/>
    <cellStyle name="Normal 2 3 2 2 4 5 2" xfId="15165" xr:uid="{00000000-0005-0000-0000-00003E3B0000}"/>
    <cellStyle name="Normal 2 3 2 2 4 6" xfId="15166" xr:uid="{00000000-0005-0000-0000-00003F3B0000}"/>
    <cellStyle name="Normal 2 3 2 2 4 6 2" xfId="15167" xr:uid="{00000000-0005-0000-0000-0000403B0000}"/>
    <cellStyle name="Normal 2 3 2 2 4 7" xfId="15168" xr:uid="{00000000-0005-0000-0000-0000413B0000}"/>
    <cellStyle name="Normal 2 3 2 2 5" xfId="15169" xr:uid="{00000000-0005-0000-0000-0000423B0000}"/>
    <cellStyle name="Normal 2 3 2 2 5 2" xfId="15170" xr:uid="{00000000-0005-0000-0000-0000433B0000}"/>
    <cellStyle name="Normal 2 3 2 2 5 2 2" xfId="15171" xr:uid="{00000000-0005-0000-0000-0000443B0000}"/>
    <cellStyle name="Normal 2 3 2 2 5 2 2 2" xfId="15172" xr:uid="{00000000-0005-0000-0000-0000453B0000}"/>
    <cellStyle name="Normal 2 3 2 2 5 2 3" xfId="15173" xr:uid="{00000000-0005-0000-0000-0000463B0000}"/>
    <cellStyle name="Normal 2 3 2 2 5 3" xfId="15174" xr:uid="{00000000-0005-0000-0000-0000473B0000}"/>
    <cellStyle name="Normal 2 3 2 2 5 3 2" xfId="15175" xr:uid="{00000000-0005-0000-0000-0000483B0000}"/>
    <cellStyle name="Normal 2 3 2 2 5 3 2 2" xfId="15176" xr:uid="{00000000-0005-0000-0000-0000493B0000}"/>
    <cellStyle name="Normal 2 3 2 2 5 3 3" xfId="15177" xr:uid="{00000000-0005-0000-0000-00004A3B0000}"/>
    <cellStyle name="Normal 2 3 2 2 5 4" xfId="15178" xr:uid="{00000000-0005-0000-0000-00004B3B0000}"/>
    <cellStyle name="Normal 2 3 2 2 5 4 2" xfId="15179" xr:uid="{00000000-0005-0000-0000-00004C3B0000}"/>
    <cellStyle name="Normal 2 3 2 2 5 4 2 2" xfId="15180" xr:uid="{00000000-0005-0000-0000-00004D3B0000}"/>
    <cellStyle name="Normal 2 3 2 2 5 4 3" xfId="15181" xr:uid="{00000000-0005-0000-0000-00004E3B0000}"/>
    <cellStyle name="Normal 2 3 2 2 5 5" xfId="15182" xr:uid="{00000000-0005-0000-0000-00004F3B0000}"/>
    <cellStyle name="Normal 2 3 2 2 5 5 2" xfId="15183" xr:uid="{00000000-0005-0000-0000-0000503B0000}"/>
    <cellStyle name="Normal 2 3 2 2 5 6" xfId="15184" xr:uid="{00000000-0005-0000-0000-0000513B0000}"/>
    <cellStyle name="Normal 2 3 2 2 5 6 2" xfId="15185" xr:uid="{00000000-0005-0000-0000-0000523B0000}"/>
    <cellStyle name="Normal 2 3 2 2 5 7" xfId="15186" xr:uid="{00000000-0005-0000-0000-0000533B0000}"/>
    <cellStyle name="Normal 2 3 2 2 6" xfId="15187" xr:uid="{00000000-0005-0000-0000-0000543B0000}"/>
    <cellStyle name="Normal 2 3 2 2 6 2" xfId="15188" xr:uid="{00000000-0005-0000-0000-0000553B0000}"/>
    <cellStyle name="Normal 2 3 2 2 6 2 2" xfId="15189" xr:uid="{00000000-0005-0000-0000-0000563B0000}"/>
    <cellStyle name="Normal 2 3 2 2 6 3" xfId="15190" xr:uid="{00000000-0005-0000-0000-0000573B0000}"/>
    <cellStyle name="Normal 2 3 2 2 7" xfId="15191" xr:uid="{00000000-0005-0000-0000-0000583B0000}"/>
    <cellStyle name="Normal 2 3 2 2 7 2" xfId="15192" xr:uid="{00000000-0005-0000-0000-0000593B0000}"/>
    <cellStyle name="Normal 2 3 2 2 7 2 2" xfId="15193" xr:uid="{00000000-0005-0000-0000-00005A3B0000}"/>
    <cellStyle name="Normal 2 3 2 2 7 3" xfId="15194" xr:uid="{00000000-0005-0000-0000-00005B3B0000}"/>
    <cellStyle name="Normal 2 3 2 2 8" xfId="15195" xr:uid="{00000000-0005-0000-0000-00005C3B0000}"/>
    <cellStyle name="Normal 2 3 2 2 8 2" xfId="15196" xr:uid="{00000000-0005-0000-0000-00005D3B0000}"/>
    <cellStyle name="Normal 2 3 2 2 8 2 2" xfId="15197" xr:uid="{00000000-0005-0000-0000-00005E3B0000}"/>
    <cellStyle name="Normal 2 3 2 2 8 3" xfId="15198" xr:uid="{00000000-0005-0000-0000-00005F3B0000}"/>
    <cellStyle name="Normal 2 3 2 2 9" xfId="15199" xr:uid="{00000000-0005-0000-0000-0000603B0000}"/>
    <cellStyle name="Normal 2 3 2 2 9 2" xfId="15200" xr:uid="{00000000-0005-0000-0000-0000613B0000}"/>
    <cellStyle name="Normal 2 3 2 3" xfId="15201" xr:uid="{00000000-0005-0000-0000-0000623B0000}"/>
    <cellStyle name="Normal 2 3 2 3 10" xfId="15202" xr:uid="{00000000-0005-0000-0000-0000633B0000}"/>
    <cellStyle name="Normal 2 3 2 3 10 2" xfId="15203" xr:uid="{00000000-0005-0000-0000-0000643B0000}"/>
    <cellStyle name="Normal 2 3 2 3 11" xfId="15204" xr:uid="{00000000-0005-0000-0000-0000653B0000}"/>
    <cellStyle name="Normal 2 3 2 3 2" xfId="15205" xr:uid="{00000000-0005-0000-0000-0000663B0000}"/>
    <cellStyle name="Normal 2 3 2 3 2 2" xfId="15206" xr:uid="{00000000-0005-0000-0000-0000673B0000}"/>
    <cellStyle name="Normal 2 3 2 3 2 2 2" xfId="15207" xr:uid="{00000000-0005-0000-0000-0000683B0000}"/>
    <cellStyle name="Normal 2 3 2 3 2 2 2 2" xfId="15208" xr:uid="{00000000-0005-0000-0000-0000693B0000}"/>
    <cellStyle name="Normal 2 3 2 3 2 2 2 2 2" xfId="15209" xr:uid="{00000000-0005-0000-0000-00006A3B0000}"/>
    <cellStyle name="Normal 2 3 2 3 2 2 2 3" xfId="15210" xr:uid="{00000000-0005-0000-0000-00006B3B0000}"/>
    <cellStyle name="Normal 2 3 2 3 2 2 3" xfId="15211" xr:uid="{00000000-0005-0000-0000-00006C3B0000}"/>
    <cellStyle name="Normal 2 3 2 3 2 2 3 2" xfId="15212" xr:uid="{00000000-0005-0000-0000-00006D3B0000}"/>
    <cellStyle name="Normal 2 3 2 3 2 2 3 2 2" xfId="15213" xr:uid="{00000000-0005-0000-0000-00006E3B0000}"/>
    <cellStyle name="Normal 2 3 2 3 2 2 3 3" xfId="15214" xr:uid="{00000000-0005-0000-0000-00006F3B0000}"/>
    <cellStyle name="Normal 2 3 2 3 2 2 4" xfId="15215" xr:uid="{00000000-0005-0000-0000-0000703B0000}"/>
    <cellStyle name="Normal 2 3 2 3 2 2 4 2" xfId="15216" xr:uid="{00000000-0005-0000-0000-0000713B0000}"/>
    <cellStyle name="Normal 2 3 2 3 2 2 4 2 2" xfId="15217" xr:uid="{00000000-0005-0000-0000-0000723B0000}"/>
    <cellStyle name="Normal 2 3 2 3 2 2 4 3" xfId="15218" xr:uid="{00000000-0005-0000-0000-0000733B0000}"/>
    <cellStyle name="Normal 2 3 2 3 2 2 5" xfId="15219" xr:uid="{00000000-0005-0000-0000-0000743B0000}"/>
    <cellStyle name="Normal 2 3 2 3 2 2 5 2" xfId="15220" xr:uid="{00000000-0005-0000-0000-0000753B0000}"/>
    <cellStyle name="Normal 2 3 2 3 2 2 6" xfId="15221" xr:uid="{00000000-0005-0000-0000-0000763B0000}"/>
    <cellStyle name="Normal 2 3 2 3 2 2 6 2" xfId="15222" xr:uid="{00000000-0005-0000-0000-0000773B0000}"/>
    <cellStyle name="Normal 2 3 2 3 2 2 7" xfId="15223" xr:uid="{00000000-0005-0000-0000-0000783B0000}"/>
    <cellStyle name="Normal 2 3 2 3 2 3" xfId="15224" xr:uid="{00000000-0005-0000-0000-0000793B0000}"/>
    <cellStyle name="Normal 2 3 2 3 2 3 2" xfId="15225" xr:uid="{00000000-0005-0000-0000-00007A3B0000}"/>
    <cellStyle name="Normal 2 3 2 3 2 3 2 2" xfId="15226" xr:uid="{00000000-0005-0000-0000-00007B3B0000}"/>
    <cellStyle name="Normal 2 3 2 3 2 3 2 2 2" xfId="15227" xr:uid="{00000000-0005-0000-0000-00007C3B0000}"/>
    <cellStyle name="Normal 2 3 2 3 2 3 2 3" xfId="15228" xr:uid="{00000000-0005-0000-0000-00007D3B0000}"/>
    <cellStyle name="Normal 2 3 2 3 2 3 3" xfId="15229" xr:uid="{00000000-0005-0000-0000-00007E3B0000}"/>
    <cellStyle name="Normal 2 3 2 3 2 3 3 2" xfId="15230" xr:uid="{00000000-0005-0000-0000-00007F3B0000}"/>
    <cellStyle name="Normal 2 3 2 3 2 3 3 2 2" xfId="15231" xr:uid="{00000000-0005-0000-0000-0000803B0000}"/>
    <cellStyle name="Normal 2 3 2 3 2 3 3 3" xfId="15232" xr:uid="{00000000-0005-0000-0000-0000813B0000}"/>
    <cellStyle name="Normal 2 3 2 3 2 3 4" xfId="15233" xr:uid="{00000000-0005-0000-0000-0000823B0000}"/>
    <cellStyle name="Normal 2 3 2 3 2 3 4 2" xfId="15234" xr:uid="{00000000-0005-0000-0000-0000833B0000}"/>
    <cellStyle name="Normal 2 3 2 3 2 3 4 2 2" xfId="15235" xr:uid="{00000000-0005-0000-0000-0000843B0000}"/>
    <cellStyle name="Normal 2 3 2 3 2 3 4 3" xfId="15236" xr:uid="{00000000-0005-0000-0000-0000853B0000}"/>
    <cellStyle name="Normal 2 3 2 3 2 3 5" xfId="15237" xr:uid="{00000000-0005-0000-0000-0000863B0000}"/>
    <cellStyle name="Normal 2 3 2 3 2 3 5 2" xfId="15238" xr:uid="{00000000-0005-0000-0000-0000873B0000}"/>
    <cellStyle name="Normal 2 3 2 3 2 3 6" xfId="15239" xr:uid="{00000000-0005-0000-0000-0000883B0000}"/>
    <cellStyle name="Normal 2 3 2 3 2 3 6 2" xfId="15240" xr:uid="{00000000-0005-0000-0000-0000893B0000}"/>
    <cellStyle name="Normal 2 3 2 3 2 3 7" xfId="15241" xr:uid="{00000000-0005-0000-0000-00008A3B0000}"/>
    <cellStyle name="Normal 2 3 2 3 2 4" xfId="15242" xr:uid="{00000000-0005-0000-0000-00008B3B0000}"/>
    <cellStyle name="Normal 2 3 2 3 2 4 2" xfId="15243" xr:uid="{00000000-0005-0000-0000-00008C3B0000}"/>
    <cellStyle name="Normal 2 3 2 3 2 4 2 2" xfId="15244" xr:uid="{00000000-0005-0000-0000-00008D3B0000}"/>
    <cellStyle name="Normal 2 3 2 3 2 4 3" xfId="15245" xr:uid="{00000000-0005-0000-0000-00008E3B0000}"/>
    <cellStyle name="Normal 2 3 2 3 2 5" xfId="15246" xr:uid="{00000000-0005-0000-0000-00008F3B0000}"/>
    <cellStyle name="Normal 2 3 2 3 2 5 2" xfId="15247" xr:uid="{00000000-0005-0000-0000-0000903B0000}"/>
    <cellStyle name="Normal 2 3 2 3 2 5 2 2" xfId="15248" xr:uid="{00000000-0005-0000-0000-0000913B0000}"/>
    <cellStyle name="Normal 2 3 2 3 2 5 3" xfId="15249" xr:uid="{00000000-0005-0000-0000-0000923B0000}"/>
    <cellStyle name="Normal 2 3 2 3 2 6" xfId="15250" xr:uid="{00000000-0005-0000-0000-0000933B0000}"/>
    <cellStyle name="Normal 2 3 2 3 2 6 2" xfId="15251" xr:uid="{00000000-0005-0000-0000-0000943B0000}"/>
    <cellStyle name="Normal 2 3 2 3 2 6 2 2" xfId="15252" xr:uid="{00000000-0005-0000-0000-0000953B0000}"/>
    <cellStyle name="Normal 2 3 2 3 2 6 3" xfId="15253" xr:uid="{00000000-0005-0000-0000-0000963B0000}"/>
    <cellStyle name="Normal 2 3 2 3 2 7" xfId="15254" xr:uid="{00000000-0005-0000-0000-0000973B0000}"/>
    <cellStyle name="Normal 2 3 2 3 2 7 2" xfId="15255" xr:uid="{00000000-0005-0000-0000-0000983B0000}"/>
    <cellStyle name="Normal 2 3 2 3 2 8" xfId="15256" xr:uid="{00000000-0005-0000-0000-0000993B0000}"/>
    <cellStyle name="Normal 2 3 2 3 2 8 2" xfId="15257" xr:uid="{00000000-0005-0000-0000-00009A3B0000}"/>
    <cellStyle name="Normal 2 3 2 3 2 9" xfId="15258" xr:uid="{00000000-0005-0000-0000-00009B3B0000}"/>
    <cellStyle name="Normal 2 3 2 3 3" xfId="15259" xr:uid="{00000000-0005-0000-0000-00009C3B0000}"/>
    <cellStyle name="Normal 2 3 2 3 3 2" xfId="15260" xr:uid="{00000000-0005-0000-0000-00009D3B0000}"/>
    <cellStyle name="Normal 2 3 2 3 3 2 2" xfId="15261" xr:uid="{00000000-0005-0000-0000-00009E3B0000}"/>
    <cellStyle name="Normal 2 3 2 3 3 2 2 2" xfId="15262" xr:uid="{00000000-0005-0000-0000-00009F3B0000}"/>
    <cellStyle name="Normal 2 3 2 3 3 2 2 2 2" xfId="15263" xr:uid="{00000000-0005-0000-0000-0000A03B0000}"/>
    <cellStyle name="Normal 2 3 2 3 3 2 2 3" xfId="15264" xr:uid="{00000000-0005-0000-0000-0000A13B0000}"/>
    <cellStyle name="Normal 2 3 2 3 3 2 3" xfId="15265" xr:uid="{00000000-0005-0000-0000-0000A23B0000}"/>
    <cellStyle name="Normal 2 3 2 3 3 2 3 2" xfId="15266" xr:uid="{00000000-0005-0000-0000-0000A33B0000}"/>
    <cellStyle name="Normal 2 3 2 3 3 2 3 2 2" xfId="15267" xr:uid="{00000000-0005-0000-0000-0000A43B0000}"/>
    <cellStyle name="Normal 2 3 2 3 3 2 3 3" xfId="15268" xr:uid="{00000000-0005-0000-0000-0000A53B0000}"/>
    <cellStyle name="Normal 2 3 2 3 3 2 4" xfId="15269" xr:uid="{00000000-0005-0000-0000-0000A63B0000}"/>
    <cellStyle name="Normal 2 3 2 3 3 2 4 2" xfId="15270" xr:uid="{00000000-0005-0000-0000-0000A73B0000}"/>
    <cellStyle name="Normal 2 3 2 3 3 2 4 2 2" xfId="15271" xr:uid="{00000000-0005-0000-0000-0000A83B0000}"/>
    <cellStyle name="Normal 2 3 2 3 3 2 4 3" xfId="15272" xr:uid="{00000000-0005-0000-0000-0000A93B0000}"/>
    <cellStyle name="Normal 2 3 2 3 3 2 5" xfId="15273" xr:uid="{00000000-0005-0000-0000-0000AA3B0000}"/>
    <cellStyle name="Normal 2 3 2 3 3 2 5 2" xfId="15274" xr:uid="{00000000-0005-0000-0000-0000AB3B0000}"/>
    <cellStyle name="Normal 2 3 2 3 3 2 6" xfId="15275" xr:uid="{00000000-0005-0000-0000-0000AC3B0000}"/>
    <cellStyle name="Normal 2 3 2 3 3 2 6 2" xfId="15276" xr:uid="{00000000-0005-0000-0000-0000AD3B0000}"/>
    <cellStyle name="Normal 2 3 2 3 3 2 7" xfId="15277" xr:uid="{00000000-0005-0000-0000-0000AE3B0000}"/>
    <cellStyle name="Normal 2 3 2 3 3 3" xfId="15278" xr:uid="{00000000-0005-0000-0000-0000AF3B0000}"/>
    <cellStyle name="Normal 2 3 2 3 3 3 2" xfId="15279" xr:uid="{00000000-0005-0000-0000-0000B03B0000}"/>
    <cellStyle name="Normal 2 3 2 3 3 3 2 2" xfId="15280" xr:uid="{00000000-0005-0000-0000-0000B13B0000}"/>
    <cellStyle name="Normal 2 3 2 3 3 3 3" xfId="15281" xr:uid="{00000000-0005-0000-0000-0000B23B0000}"/>
    <cellStyle name="Normal 2 3 2 3 3 4" xfId="15282" xr:uid="{00000000-0005-0000-0000-0000B33B0000}"/>
    <cellStyle name="Normal 2 3 2 3 3 4 2" xfId="15283" xr:uid="{00000000-0005-0000-0000-0000B43B0000}"/>
    <cellStyle name="Normal 2 3 2 3 3 4 2 2" xfId="15284" xr:uid="{00000000-0005-0000-0000-0000B53B0000}"/>
    <cellStyle name="Normal 2 3 2 3 3 4 3" xfId="15285" xr:uid="{00000000-0005-0000-0000-0000B63B0000}"/>
    <cellStyle name="Normal 2 3 2 3 3 5" xfId="15286" xr:uid="{00000000-0005-0000-0000-0000B73B0000}"/>
    <cellStyle name="Normal 2 3 2 3 3 5 2" xfId="15287" xr:uid="{00000000-0005-0000-0000-0000B83B0000}"/>
    <cellStyle name="Normal 2 3 2 3 3 5 2 2" xfId="15288" xr:uid="{00000000-0005-0000-0000-0000B93B0000}"/>
    <cellStyle name="Normal 2 3 2 3 3 5 3" xfId="15289" xr:uid="{00000000-0005-0000-0000-0000BA3B0000}"/>
    <cellStyle name="Normal 2 3 2 3 3 6" xfId="15290" xr:uid="{00000000-0005-0000-0000-0000BB3B0000}"/>
    <cellStyle name="Normal 2 3 2 3 3 6 2" xfId="15291" xr:uid="{00000000-0005-0000-0000-0000BC3B0000}"/>
    <cellStyle name="Normal 2 3 2 3 3 7" xfId="15292" xr:uid="{00000000-0005-0000-0000-0000BD3B0000}"/>
    <cellStyle name="Normal 2 3 2 3 3 7 2" xfId="15293" xr:uid="{00000000-0005-0000-0000-0000BE3B0000}"/>
    <cellStyle name="Normal 2 3 2 3 3 8" xfId="15294" xr:uid="{00000000-0005-0000-0000-0000BF3B0000}"/>
    <cellStyle name="Normal 2 3 2 3 4" xfId="15295" xr:uid="{00000000-0005-0000-0000-0000C03B0000}"/>
    <cellStyle name="Normal 2 3 2 3 4 2" xfId="15296" xr:uid="{00000000-0005-0000-0000-0000C13B0000}"/>
    <cellStyle name="Normal 2 3 2 3 4 2 2" xfId="15297" xr:uid="{00000000-0005-0000-0000-0000C23B0000}"/>
    <cellStyle name="Normal 2 3 2 3 4 2 2 2" xfId="15298" xr:uid="{00000000-0005-0000-0000-0000C33B0000}"/>
    <cellStyle name="Normal 2 3 2 3 4 2 3" xfId="15299" xr:uid="{00000000-0005-0000-0000-0000C43B0000}"/>
    <cellStyle name="Normal 2 3 2 3 4 3" xfId="15300" xr:uid="{00000000-0005-0000-0000-0000C53B0000}"/>
    <cellStyle name="Normal 2 3 2 3 4 3 2" xfId="15301" xr:uid="{00000000-0005-0000-0000-0000C63B0000}"/>
    <cellStyle name="Normal 2 3 2 3 4 3 2 2" xfId="15302" xr:uid="{00000000-0005-0000-0000-0000C73B0000}"/>
    <cellStyle name="Normal 2 3 2 3 4 3 3" xfId="15303" xr:uid="{00000000-0005-0000-0000-0000C83B0000}"/>
    <cellStyle name="Normal 2 3 2 3 4 4" xfId="15304" xr:uid="{00000000-0005-0000-0000-0000C93B0000}"/>
    <cellStyle name="Normal 2 3 2 3 4 4 2" xfId="15305" xr:uid="{00000000-0005-0000-0000-0000CA3B0000}"/>
    <cellStyle name="Normal 2 3 2 3 4 4 2 2" xfId="15306" xr:uid="{00000000-0005-0000-0000-0000CB3B0000}"/>
    <cellStyle name="Normal 2 3 2 3 4 4 3" xfId="15307" xr:uid="{00000000-0005-0000-0000-0000CC3B0000}"/>
    <cellStyle name="Normal 2 3 2 3 4 5" xfId="15308" xr:uid="{00000000-0005-0000-0000-0000CD3B0000}"/>
    <cellStyle name="Normal 2 3 2 3 4 5 2" xfId="15309" xr:uid="{00000000-0005-0000-0000-0000CE3B0000}"/>
    <cellStyle name="Normal 2 3 2 3 4 6" xfId="15310" xr:uid="{00000000-0005-0000-0000-0000CF3B0000}"/>
    <cellStyle name="Normal 2 3 2 3 4 6 2" xfId="15311" xr:uid="{00000000-0005-0000-0000-0000D03B0000}"/>
    <cellStyle name="Normal 2 3 2 3 4 7" xfId="15312" xr:uid="{00000000-0005-0000-0000-0000D13B0000}"/>
    <cellStyle name="Normal 2 3 2 3 5" xfId="15313" xr:uid="{00000000-0005-0000-0000-0000D23B0000}"/>
    <cellStyle name="Normal 2 3 2 3 5 2" xfId="15314" xr:uid="{00000000-0005-0000-0000-0000D33B0000}"/>
    <cellStyle name="Normal 2 3 2 3 5 2 2" xfId="15315" xr:uid="{00000000-0005-0000-0000-0000D43B0000}"/>
    <cellStyle name="Normal 2 3 2 3 5 2 2 2" xfId="15316" xr:uid="{00000000-0005-0000-0000-0000D53B0000}"/>
    <cellStyle name="Normal 2 3 2 3 5 2 3" xfId="15317" xr:uid="{00000000-0005-0000-0000-0000D63B0000}"/>
    <cellStyle name="Normal 2 3 2 3 5 3" xfId="15318" xr:uid="{00000000-0005-0000-0000-0000D73B0000}"/>
    <cellStyle name="Normal 2 3 2 3 5 3 2" xfId="15319" xr:uid="{00000000-0005-0000-0000-0000D83B0000}"/>
    <cellStyle name="Normal 2 3 2 3 5 3 2 2" xfId="15320" xr:uid="{00000000-0005-0000-0000-0000D93B0000}"/>
    <cellStyle name="Normal 2 3 2 3 5 3 3" xfId="15321" xr:uid="{00000000-0005-0000-0000-0000DA3B0000}"/>
    <cellStyle name="Normal 2 3 2 3 5 4" xfId="15322" xr:uid="{00000000-0005-0000-0000-0000DB3B0000}"/>
    <cellStyle name="Normal 2 3 2 3 5 4 2" xfId="15323" xr:uid="{00000000-0005-0000-0000-0000DC3B0000}"/>
    <cellStyle name="Normal 2 3 2 3 5 4 2 2" xfId="15324" xr:uid="{00000000-0005-0000-0000-0000DD3B0000}"/>
    <cellStyle name="Normal 2 3 2 3 5 4 3" xfId="15325" xr:uid="{00000000-0005-0000-0000-0000DE3B0000}"/>
    <cellStyle name="Normal 2 3 2 3 5 5" xfId="15326" xr:uid="{00000000-0005-0000-0000-0000DF3B0000}"/>
    <cellStyle name="Normal 2 3 2 3 5 5 2" xfId="15327" xr:uid="{00000000-0005-0000-0000-0000E03B0000}"/>
    <cellStyle name="Normal 2 3 2 3 5 6" xfId="15328" xr:uid="{00000000-0005-0000-0000-0000E13B0000}"/>
    <cellStyle name="Normal 2 3 2 3 5 6 2" xfId="15329" xr:uid="{00000000-0005-0000-0000-0000E23B0000}"/>
    <cellStyle name="Normal 2 3 2 3 5 7" xfId="15330" xr:uid="{00000000-0005-0000-0000-0000E33B0000}"/>
    <cellStyle name="Normal 2 3 2 3 6" xfId="15331" xr:uid="{00000000-0005-0000-0000-0000E43B0000}"/>
    <cellStyle name="Normal 2 3 2 3 6 2" xfId="15332" xr:uid="{00000000-0005-0000-0000-0000E53B0000}"/>
    <cellStyle name="Normal 2 3 2 3 6 2 2" xfId="15333" xr:uid="{00000000-0005-0000-0000-0000E63B0000}"/>
    <cellStyle name="Normal 2 3 2 3 6 3" xfId="15334" xr:uid="{00000000-0005-0000-0000-0000E73B0000}"/>
    <cellStyle name="Normal 2 3 2 3 7" xfId="15335" xr:uid="{00000000-0005-0000-0000-0000E83B0000}"/>
    <cellStyle name="Normal 2 3 2 3 7 2" xfId="15336" xr:uid="{00000000-0005-0000-0000-0000E93B0000}"/>
    <cellStyle name="Normal 2 3 2 3 7 2 2" xfId="15337" xr:uid="{00000000-0005-0000-0000-0000EA3B0000}"/>
    <cellStyle name="Normal 2 3 2 3 7 3" xfId="15338" xr:uid="{00000000-0005-0000-0000-0000EB3B0000}"/>
    <cellStyle name="Normal 2 3 2 3 8" xfId="15339" xr:uid="{00000000-0005-0000-0000-0000EC3B0000}"/>
    <cellStyle name="Normal 2 3 2 3 8 2" xfId="15340" xr:uid="{00000000-0005-0000-0000-0000ED3B0000}"/>
    <cellStyle name="Normal 2 3 2 3 8 2 2" xfId="15341" xr:uid="{00000000-0005-0000-0000-0000EE3B0000}"/>
    <cellStyle name="Normal 2 3 2 3 8 3" xfId="15342" xr:uid="{00000000-0005-0000-0000-0000EF3B0000}"/>
    <cellStyle name="Normal 2 3 2 3 9" xfId="15343" xr:uid="{00000000-0005-0000-0000-0000F03B0000}"/>
    <cellStyle name="Normal 2 3 2 3 9 2" xfId="15344" xr:uid="{00000000-0005-0000-0000-0000F13B0000}"/>
    <cellStyle name="Normal 2 3 2 4" xfId="15345" xr:uid="{00000000-0005-0000-0000-0000F23B0000}"/>
    <cellStyle name="Normal 2 3 2 4 2" xfId="15346" xr:uid="{00000000-0005-0000-0000-0000F33B0000}"/>
    <cellStyle name="Normal 2 3 2 4 2 2" xfId="15347" xr:uid="{00000000-0005-0000-0000-0000F43B0000}"/>
    <cellStyle name="Normal 2 3 2 4 2 2 2" xfId="15348" xr:uid="{00000000-0005-0000-0000-0000F53B0000}"/>
    <cellStyle name="Normal 2 3 2 4 2 2 2 2" xfId="15349" xr:uid="{00000000-0005-0000-0000-0000F63B0000}"/>
    <cellStyle name="Normal 2 3 2 4 2 2 3" xfId="15350" xr:uid="{00000000-0005-0000-0000-0000F73B0000}"/>
    <cellStyle name="Normal 2 3 2 4 2 3" xfId="15351" xr:uid="{00000000-0005-0000-0000-0000F83B0000}"/>
    <cellStyle name="Normal 2 3 2 4 2 3 2" xfId="15352" xr:uid="{00000000-0005-0000-0000-0000F93B0000}"/>
    <cellStyle name="Normal 2 3 2 4 2 3 2 2" xfId="15353" xr:uid="{00000000-0005-0000-0000-0000FA3B0000}"/>
    <cellStyle name="Normal 2 3 2 4 2 3 3" xfId="15354" xr:uid="{00000000-0005-0000-0000-0000FB3B0000}"/>
    <cellStyle name="Normal 2 3 2 4 2 4" xfId="15355" xr:uid="{00000000-0005-0000-0000-0000FC3B0000}"/>
    <cellStyle name="Normal 2 3 2 4 2 4 2" xfId="15356" xr:uid="{00000000-0005-0000-0000-0000FD3B0000}"/>
    <cellStyle name="Normal 2 3 2 4 2 4 2 2" xfId="15357" xr:uid="{00000000-0005-0000-0000-0000FE3B0000}"/>
    <cellStyle name="Normal 2 3 2 4 2 4 3" xfId="15358" xr:uid="{00000000-0005-0000-0000-0000FF3B0000}"/>
    <cellStyle name="Normal 2 3 2 4 2 5" xfId="15359" xr:uid="{00000000-0005-0000-0000-0000003C0000}"/>
    <cellStyle name="Normal 2 3 2 4 2 5 2" xfId="15360" xr:uid="{00000000-0005-0000-0000-0000013C0000}"/>
    <cellStyle name="Normal 2 3 2 4 2 6" xfId="15361" xr:uid="{00000000-0005-0000-0000-0000023C0000}"/>
    <cellStyle name="Normal 2 3 2 4 2 6 2" xfId="15362" xr:uid="{00000000-0005-0000-0000-0000033C0000}"/>
    <cellStyle name="Normal 2 3 2 4 2 7" xfId="15363" xr:uid="{00000000-0005-0000-0000-0000043C0000}"/>
    <cellStyle name="Normal 2 3 2 4 3" xfId="15364" xr:uid="{00000000-0005-0000-0000-0000053C0000}"/>
    <cellStyle name="Normal 2 3 2 4 3 2" xfId="15365" xr:uid="{00000000-0005-0000-0000-0000063C0000}"/>
    <cellStyle name="Normal 2 3 2 4 3 2 2" xfId="15366" xr:uid="{00000000-0005-0000-0000-0000073C0000}"/>
    <cellStyle name="Normal 2 3 2 4 3 2 2 2" xfId="15367" xr:uid="{00000000-0005-0000-0000-0000083C0000}"/>
    <cellStyle name="Normal 2 3 2 4 3 2 3" xfId="15368" xr:uid="{00000000-0005-0000-0000-0000093C0000}"/>
    <cellStyle name="Normal 2 3 2 4 3 3" xfId="15369" xr:uid="{00000000-0005-0000-0000-00000A3C0000}"/>
    <cellStyle name="Normal 2 3 2 4 3 3 2" xfId="15370" xr:uid="{00000000-0005-0000-0000-00000B3C0000}"/>
    <cellStyle name="Normal 2 3 2 4 3 3 2 2" xfId="15371" xr:uid="{00000000-0005-0000-0000-00000C3C0000}"/>
    <cellStyle name="Normal 2 3 2 4 3 3 3" xfId="15372" xr:uid="{00000000-0005-0000-0000-00000D3C0000}"/>
    <cellStyle name="Normal 2 3 2 4 3 4" xfId="15373" xr:uid="{00000000-0005-0000-0000-00000E3C0000}"/>
    <cellStyle name="Normal 2 3 2 4 3 4 2" xfId="15374" xr:uid="{00000000-0005-0000-0000-00000F3C0000}"/>
    <cellStyle name="Normal 2 3 2 4 3 4 2 2" xfId="15375" xr:uid="{00000000-0005-0000-0000-0000103C0000}"/>
    <cellStyle name="Normal 2 3 2 4 3 4 3" xfId="15376" xr:uid="{00000000-0005-0000-0000-0000113C0000}"/>
    <cellStyle name="Normal 2 3 2 4 3 5" xfId="15377" xr:uid="{00000000-0005-0000-0000-0000123C0000}"/>
    <cellStyle name="Normal 2 3 2 4 3 5 2" xfId="15378" xr:uid="{00000000-0005-0000-0000-0000133C0000}"/>
    <cellStyle name="Normal 2 3 2 4 3 6" xfId="15379" xr:uid="{00000000-0005-0000-0000-0000143C0000}"/>
    <cellStyle name="Normal 2 3 2 4 3 6 2" xfId="15380" xr:uid="{00000000-0005-0000-0000-0000153C0000}"/>
    <cellStyle name="Normal 2 3 2 4 3 7" xfId="15381" xr:uid="{00000000-0005-0000-0000-0000163C0000}"/>
    <cellStyle name="Normal 2 3 2 4 4" xfId="15382" xr:uid="{00000000-0005-0000-0000-0000173C0000}"/>
    <cellStyle name="Normal 2 3 2 4 4 2" xfId="15383" xr:uid="{00000000-0005-0000-0000-0000183C0000}"/>
    <cellStyle name="Normal 2 3 2 4 4 2 2" xfId="15384" xr:uid="{00000000-0005-0000-0000-0000193C0000}"/>
    <cellStyle name="Normal 2 3 2 4 4 3" xfId="15385" xr:uid="{00000000-0005-0000-0000-00001A3C0000}"/>
    <cellStyle name="Normal 2 3 2 4 5" xfId="15386" xr:uid="{00000000-0005-0000-0000-00001B3C0000}"/>
    <cellStyle name="Normal 2 3 2 4 5 2" xfId="15387" xr:uid="{00000000-0005-0000-0000-00001C3C0000}"/>
    <cellStyle name="Normal 2 3 2 4 5 2 2" xfId="15388" xr:uid="{00000000-0005-0000-0000-00001D3C0000}"/>
    <cellStyle name="Normal 2 3 2 4 5 3" xfId="15389" xr:uid="{00000000-0005-0000-0000-00001E3C0000}"/>
    <cellStyle name="Normal 2 3 2 4 6" xfId="15390" xr:uid="{00000000-0005-0000-0000-00001F3C0000}"/>
    <cellStyle name="Normal 2 3 2 4 6 2" xfId="15391" xr:uid="{00000000-0005-0000-0000-0000203C0000}"/>
    <cellStyle name="Normal 2 3 2 4 6 2 2" xfId="15392" xr:uid="{00000000-0005-0000-0000-0000213C0000}"/>
    <cellStyle name="Normal 2 3 2 4 6 3" xfId="15393" xr:uid="{00000000-0005-0000-0000-0000223C0000}"/>
    <cellStyle name="Normal 2 3 2 4 7" xfId="15394" xr:uid="{00000000-0005-0000-0000-0000233C0000}"/>
    <cellStyle name="Normal 2 3 2 4 7 2" xfId="15395" xr:uid="{00000000-0005-0000-0000-0000243C0000}"/>
    <cellStyle name="Normal 2 3 2 4 8" xfId="15396" xr:uid="{00000000-0005-0000-0000-0000253C0000}"/>
    <cellStyle name="Normal 2 3 2 4 8 2" xfId="15397" xr:uid="{00000000-0005-0000-0000-0000263C0000}"/>
    <cellStyle name="Normal 2 3 2 4 9" xfId="15398" xr:uid="{00000000-0005-0000-0000-0000273C0000}"/>
    <cellStyle name="Normal 2 3 2 5" xfId="15399" xr:uid="{00000000-0005-0000-0000-0000283C0000}"/>
    <cellStyle name="Normal 2 3 2 5 2" xfId="15400" xr:uid="{00000000-0005-0000-0000-0000293C0000}"/>
    <cellStyle name="Normal 2 3 2 5 2 2" xfId="15401" xr:uid="{00000000-0005-0000-0000-00002A3C0000}"/>
    <cellStyle name="Normal 2 3 2 5 2 2 2" xfId="15402" xr:uid="{00000000-0005-0000-0000-00002B3C0000}"/>
    <cellStyle name="Normal 2 3 2 5 2 2 2 2" xfId="15403" xr:uid="{00000000-0005-0000-0000-00002C3C0000}"/>
    <cellStyle name="Normal 2 3 2 5 2 2 3" xfId="15404" xr:uid="{00000000-0005-0000-0000-00002D3C0000}"/>
    <cellStyle name="Normal 2 3 2 5 2 3" xfId="15405" xr:uid="{00000000-0005-0000-0000-00002E3C0000}"/>
    <cellStyle name="Normal 2 3 2 5 2 3 2" xfId="15406" xr:uid="{00000000-0005-0000-0000-00002F3C0000}"/>
    <cellStyle name="Normal 2 3 2 5 2 3 2 2" xfId="15407" xr:uid="{00000000-0005-0000-0000-0000303C0000}"/>
    <cellStyle name="Normal 2 3 2 5 2 3 3" xfId="15408" xr:uid="{00000000-0005-0000-0000-0000313C0000}"/>
    <cellStyle name="Normal 2 3 2 5 2 4" xfId="15409" xr:uid="{00000000-0005-0000-0000-0000323C0000}"/>
    <cellStyle name="Normal 2 3 2 5 2 4 2" xfId="15410" xr:uid="{00000000-0005-0000-0000-0000333C0000}"/>
    <cellStyle name="Normal 2 3 2 5 2 4 2 2" xfId="15411" xr:uid="{00000000-0005-0000-0000-0000343C0000}"/>
    <cellStyle name="Normal 2 3 2 5 2 4 3" xfId="15412" xr:uid="{00000000-0005-0000-0000-0000353C0000}"/>
    <cellStyle name="Normal 2 3 2 5 2 5" xfId="15413" xr:uid="{00000000-0005-0000-0000-0000363C0000}"/>
    <cellStyle name="Normal 2 3 2 5 2 5 2" xfId="15414" xr:uid="{00000000-0005-0000-0000-0000373C0000}"/>
    <cellStyle name="Normal 2 3 2 5 2 6" xfId="15415" xr:uid="{00000000-0005-0000-0000-0000383C0000}"/>
    <cellStyle name="Normal 2 3 2 5 2 6 2" xfId="15416" xr:uid="{00000000-0005-0000-0000-0000393C0000}"/>
    <cellStyle name="Normal 2 3 2 5 2 7" xfId="15417" xr:uid="{00000000-0005-0000-0000-00003A3C0000}"/>
    <cellStyle name="Normal 2 3 2 5 3" xfId="15418" xr:uid="{00000000-0005-0000-0000-00003B3C0000}"/>
    <cellStyle name="Normal 2 3 2 5 3 2" xfId="15419" xr:uid="{00000000-0005-0000-0000-00003C3C0000}"/>
    <cellStyle name="Normal 2 3 2 5 3 2 2" xfId="15420" xr:uid="{00000000-0005-0000-0000-00003D3C0000}"/>
    <cellStyle name="Normal 2 3 2 5 3 3" xfId="15421" xr:uid="{00000000-0005-0000-0000-00003E3C0000}"/>
    <cellStyle name="Normal 2 3 2 5 4" xfId="15422" xr:uid="{00000000-0005-0000-0000-00003F3C0000}"/>
    <cellStyle name="Normal 2 3 2 5 4 2" xfId="15423" xr:uid="{00000000-0005-0000-0000-0000403C0000}"/>
    <cellStyle name="Normal 2 3 2 5 4 2 2" xfId="15424" xr:uid="{00000000-0005-0000-0000-0000413C0000}"/>
    <cellStyle name="Normal 2 3 2 5 4 3" xfId="15425" xr:uid="{00000000-0005-0000-0000-0000423C0000}"/>
    <cellStyle name="Normal 2 3 2 5 5" xfId="15426" xr:uid="{00000000-0005-0000-0000-0000433C0000}"/>
    <cellStyle name="Normal 2 3 2 5 5 2" xfId="15427" xr:uid="{00000000-0005-0000-0000-0000443C0000}"/>
    <cellStyle name="Normal 2 3 2 5 5 2 2" xfId="15428" xr:uid="{00000000-0005-0000-0000-0000453C0000}"/>
    <cellStyle name="Normal 2 3 2 5 5 3" xfId="15429" xr:uid="{00000000-0005-0000-0000-0000463C0000}"/>
    <cellStyle name="Normal 2 3 2 5 6" xfId="15430" xr:uid="{00000000-0005-0000-0000-0000473C0000}"/>
    <cellStyle name="Normal 2 3 2 5 6 2" xfId="15431" xr:uid="{00000000-0005-0000-0000-0000483C0000}"/>
    <cellStyle name="Normal 2 3 2 5 7" xfId="15432" xr:uid="{00000000-0005-0000-0000-0000493C0000}"/>
    <cellStyle name="Normal 2 3 2 5 7 2" xfId="15433" xr:uid="{00000000-0005-0000-0000-00004A3C0000}"/>
    <cellStyle name="Normal 2 3 2 5 8" xfId="15434" xr:uid="{00000000-0005-0000-0000-00004B3C0000}"/>
    <cellStyle name="Normal 2 3 2 6" xfId="15435" xr:uid="{00000000-0005-0000-0000-00004C3C0000}"/>
    <cellStyle name="Normal 2 3 2 6 2" xfId="15436" xr:uid="{00000000-0005-0000-0000-00004D3C0000}"/>
    <cellStyle name="Normal 2 3 2 6 2 2" xfId="15437" xr:uid="{00000000-0005-0000-0000-00004E3C0000}"/>
    <cellStyle name="Normal 2 3 2 6 2 2 2" xfId="15438" xr:uid="{00000000-0005-0000-0000-00004F3C0000}"/>
    <cellStyle name="Normal 2 3 2 6 2 3" xfId="15439" xr:uid="{00000000-0005-0000-0000-0000503C0000}"/>
    <cellStyle name="Normal 2 3 2 6 3" xfId="15440" xr:uid="{00000000-0005-0000-0000-0000513C0000}"/>
    <cellStyle name="Normal 2 3 2 6 3 2" xfId="15441" xr:uid="{00000000-0005-0000-0000-0000523C0000}"/>
    <cellStyle name="Normal 2 3 2 6 3 2 2" xfId="15442" xr:uid="{00000000-0005-0000-0000-0000533C0000}"/>
    <cellStyle name="Normal 2 3 2 6 3 3" xfId="15443" xr:uid="{00000000-0005-0000-0000-0000543C0000}"/>
    <cellStyle name="Normal 2 3 2 6 4" xfId="15444" xr:uid="{00000000-0005-0000-0000-0000553C0000}"/>
    <cellStyle name="Normal 2 3 2 6 4 2" xfId="15445" xr:uid="{00000000-0005-0000-0000-0000563C0000}"/>
    <cellStyle name="Normal 2 3 2 6 4 2 2" xfId="15446" xr:uid="{00000000-0005-0000-0000-0000573C0000}"/>
    <cellStyle name="Normal 2 3 2 6 4 3" xfId="15447" xr:uid="{00000000-0005-0000-0000-0000583C0000}"/>
    <cellStyle name="Normal 2 3 2 6 5" xfId="15448" xr:uid="{00000000-0005-0000-0000-0000593C0000}"/>
    <cellStyle name="Normal 2 3 2 6 5 2" xfId="15449" xr:uid="{00000000-0005-0000-0000-00005A3C0000}"/>
    <cellStyle name="Normal 2 3 2 6 6" xfId="15450" xr:uid="{00000000-0005-0000-0000-00005B3C0000}"/>
    <cellStyle name="Normal 2 3 2 6 6 2" xfId="15451" xr:uid="{00000000-0005-0000-0000-00005C3C0000}"/>
    <cellStyle name="Normal 2 3 2 6 7" xfId="15452" xr:uid="{00000000-0005-0000-0000-00005D3C0000}"/>
    <cellStyle name="Normal 2 3 2 7" xfId="15453" xr:uid="{00000000-0005-0000-0000-00005E3C0000}"/>
    <cellStyle name="Normal 2 3 2 7 2" xfId="15454" xr:uid="{00000000-0005-0000-0000-00005F3C0000}"/>
    <cellStyle name="Normal 2 3 2 7 2 2" xfId="15455" xr:uid="{00000000-0005-0000-0000-0000603C0000}"/>
    <cellStyle name="Normal 2 3 2 7 2 2 2" xfId="15456" xr:uid="{00000000-0005-0000-0000-0000613C0000}"/>
    <cellStyle name="Normal 2 3 2 7 2 3" xfId="15457" xr:uid="{00000000-0005-0000-0000-0000623C0000}"/>
    <cellStyle name="Normal 2 3 2 7 3" xfId="15458" xr:uid="{00000000-0005-0000-0000-0000633C0000}"/>
    <cellStyle name="Normal 2 3 2 7 3 2" xfId="15459" xr:uid="{00000000-0005-0000-0000-0000643C0000}"/>
    <cellStyle name="Normal 2 3 2 7 3 2 2" xfId="15460" xr:uid="{00000000-0005-0000-0000-0000653C0000}"/>
    <cellStyle name="Normal 2 3 2 7 3 3" xfId="15461" xr:uid="{00000000-0005-0000-0000-0000663C0000}"/>
    <cellStyle name="Normal 2 3 2 7 4" xfId="15462" xr:uid="{00000000-0005-0000-0000-0000673C0000}"/>
    <cellStyle name="Normal 2 3 2 7 4 2" xfId="15463" xr:uid="{00000000-0005-0000-0000-0000683C0000}"/>
    <cellStyle name="Normal 2 3 2 7 4 2 2" xfId="15464" xr:uid="{00000000-0005-0000-0000-0000693C0000}"/>
    <cellStyle name="Normal 2 3 2 7 4 3" xfId="15465" xr:uid="{00000000-0005-0000-0000-00006A3C0000}"/>
    <cellStyle name="Normal 2 3 2 7 5" xfId="15466" xr:uid="{00000000-0005-0000-0000-00006B3C0000}"/>
    <cellStyle name="Normal 2 3 2 7 5 2" xfId="15467" xr:uid="{00000000-0005-0000-0000-00006C3C0000}"/>
    <cellStyle name="Normal 2 3 2 7 6" xfId="15468" xr:uid="{00000000-0005-0000-0000-00006D3C0000}"/>
    <cellStyle name="Normal 2 3 2 7 6 2" xfId="15469" xr:uid="{00000000-0005-0000-0000-00006E3C0000}"/>
    <cellStyle name="Normal 2 3 2 7 7" xfId="15470" xr:uid="{00000000-0005-0000-0000-00006F3C0000}"/>
    <cellStyle name="Normal 2 3 2 8" xfId="15471" xr:uid="{00000000-0005-0000-0000-0000703C0000}"/>
    <cellStyle name="Normal 2 3 2 8 2" xfId="15472" xr:uid="{00000000-0005-0000-0000-0000713C0000}"/>
    <cellStyle name="Normal 2 3 2 8 2 2" xfId="15473" xr:uid="{00000000-0005-0000-0000-0000723C0000}"/>
    <cellStyle name="Normal 2 3 2 8 3" xfId="15474" xr:uid="{00000000-0005-0000-0000-0000733C0000}"/>
    <cellStyle name="Normal 2 3 2 9" xfId="15475" xr:uid="{00000000-0005-0000-0000-0000743C0000}"/>
    <cellStyle name="Normal 2 3 2 9 2" xfId="15476" xr:uid="{00000000-0005-0000-0000-0000753C0000}"/>
    <cellStyle name="Normal 2 3 2 9 2 2" xfId="15477" xr:uid="{00000000-0005-0000-0000-0000763C0000}"/>
    <cellStyle name="Normal 2 3 2 9 3" xfId="15478" xr:uid="{00000000-0005-0000-0000-0000773C0000}"/>
    <cellStyle name="Normal 2 3 2_Confidential Information" xfId="15479" xr:uid="{00000000-0005-0000-0000-0000783C0000}"/>
    <cellStyle name="Normal 2 3 3" xfId="15480" xr:uid="{00000000-0005-0000-0000-0000793C0000}"/>
    <cellStyle name="Normal 2 3 3 10" xfId="15481" xr:uid="{00000000-0005-0000-0000-00007A3C0000}"/>
    <cellStyle name="Normal 2 3 3 10 2" xfId="15482" xr:uid="{00000000-0005-0000-0000-00007B3C0000}"/>
    <cellStyle name="Normal 2 3 3 10 2 2" xfId="15483" xr:uid="{00000000-0005-0000-0000-00007C3C0000}"/>
    <cellStyle name="Normal 2 3 3 10 3" xfId="15484" xr:uid="{00000000-0005-0000-0000-00007D3C0000}"/>
    <cellStyle name="Normal 2 3 3 11" xfId="15485" xr:uid="{00000000-0005-0000-0000-00007E3C0000}"/>
    <cellStyle name="Normal 2 3 3 11 2" xfId="15486" xr:uid="{00000000-0005-0000-0000-00007F3C0000}"/>
    <cellStyle name="Normal 2 3 3 12" xfId="15487" xr:uid="{00000000-0005-0000-0000-0000803C0000}"/>
    <cellStyle name="Normal 2 3 3 12 2" xfId="15488" xr:uid="{00000000-0005-0000-0000-0000813C0000}"/>
    <cellStyle name="Normal 2 3 3 13" xfId="15489" xr:uid="{00000000-0005-0000-0000-0000823C0000}"/>
    <cellStyle name="Normal 2 3 3 2" xfId="15490" xr:uid="{00000000-0005-0000-0000-0000833C0000}"/>
    <cellStyle name="Normal 2 3 3 2 10" xfId="15491" xr:uid="{00000000-0005-0000-0000-0000843C0000}"/>
    <cellStyle name="Normal 2 3 3 2 10 2" xfId="15492" xr:uid="{00000000-0005-0000-0000-0000853C0000}"/>
    <cellStyle name="Normal 2 3 3 2 11" xfId="15493" xr:uid="{00000000-0005-0000-0000-0000863C0000}"/>
    <cellStyle name="Normal 2 3 3 2 2" xfId="15494" xr:uid="{00000000-0005-0000-0000-0000873C0000}"/>
    <cellStyle name="Normal 2 3 3 2 2 2" xfId="15495" xr:uid="{00000000-0005-0000-0000-0000883C0000}"/>
    <cellStyle name="Normal 2 3 3 2 2 2 2" xfId="15496" xr:uid="{00000000-0005-0000-0000-0000893C0000}"/>
    <cellStyle name="Normal 2 3 3 2 2 2 2 2" xfId="15497" xr:uid="{00000000-0005-0000-0000-00008A3C0000}"/>
    <cellStyle name="Normal 2 3 3 2 2 2 2 2 2" xfId="15498" xr:uid="{00000000-0005-0000-0000-00008B3C0000}"/>
    <cellStyle name="Normal 2 3 3 2 2 2 2 3" xfId="15499" xr:uid="{00000000-0005-0000-0000-00008C3C0000}"/>
    <cellStyle name="Normal 2 3 3 2 2 2 3" xfId="15500" xr:uid="{00000000-0005-0000-0000-00008D3C0000}"/>
    <cellStyle name="Normal 2 3 3 2 2 2 3 2" xfId="15501" xr:uid="{00000000-0005-0000-0000-00008E3C0000}"/>
    <cellStyle name="Normal 2 3 3 2 2 2 3 2 2" xfId="15502" xr:uid="{00000000-0005-0000-0000-00008F3C0000}"/>
    <cellStyle name="Normal 2 3 3 2 2 2 3 3" xfId="15503" xr:uid="{00000000-0005-0000-0000-0000903C0000}"/>
    <cellStyle name="Normal 2 3 3 2 2 2 4" xfId="15504" xr:uid="{00000000-0005-0000-0000-0000913C0000}"/>
    <cellStyle name="Normal 2 3 3 2 2 2 4 2" xfId="15505" xr:uid="{00000000-0005-0000-0000-0000923C0000}"/>
    <cellStyle name="Normal 2 3 3 2 2 2 4 2 2" xfId="15506" xr:uid="{00000000-0005-0000-0000-0000933C0000}"/>
    <cellStyle name="Normal 2 3 3 2 2 2 4 3" xfId="15507" xr:uid="{00000000-0005-0000-0000-0000943C0000}"/>
    <cellStyle name="Normal 2 3 3 2 2 2 5" xfId="15508" xr:uid="{00000000-0005-0000-0000-0000953C0000}"/>
    <cellStyle name="Normal 2 3 3 2 2 2 5 2" xfId="15509" xr:uid="{00000000-0005-0000-0000-0000963C0000}"/>
    <cellStyle name="Normal 2 3 3 2 2 2 6" xfId="15510" xr:uid="{00000000-0005-0000-0000-0000973C0000}"/>
    <cellStyle name="Normal 2 3 3 2 2 2 6 2" xfId="15511" xr:uid="{00000000-0005-0000-0000-0000983C0000}"/>
    <cellStyle name="Normal 2 3 3 2 2 2 7" xfId="15512" xr:uid="{00000000-0005-0000-0000-0000993C0000}"/>
    <cellStyle name="Normal 2 3 3 2 2 3" xfId="15513" xr:uid="{00000000-0005-0000-0000-00009A3C0000}"/>
    <cellStyle name="Normal 2 3 3 2 2 3 2" xfId="15514" xr:uid="{00000000-0005-0000-0000-00009B3C0000}"/>
    <cellStyle name="Normal 2 3 3 2 2 3 2 2" xfId="15515" xr:uid="{00000000-0005-0000-0000-00009C3C0000}"/>
    <cellStyle name="Normal 2 3 3 2 2 3 2 2 2" xfId="15516" xr:uid="{00000000-0005-0000-0000-00009D3C0000}"/>
    <cellStyle name="Normal 2 3 3 2 2 3 2 3" xfId="15517" xr:uid="{00000000-0005-0000-0000-00009E3C0000}"/>
    <cellStyle name="Normal 2 3 3 2 2 3 3" xfId="15518" xr:uid="{00000000-0005-0000-0000-00009F3C0000}"/>
    <cellStyle name="Normal 2 3 3 2 2 3 3 2" xfId="15519" xr:uid="{00000000-0005-0000-0000-0000A03C0000}"/>
    <cellStyle name="Normal 2 3 3 2 2 3 3 2 2" xfId="15520" xr:uid="{00000000-0005-0000-0000-0000A13C0000}"/>
    <cellStyle name="Normal 2 3 3 2 2 3 3 3" xfId="15521" xr:uid="{00000000-0005-0000-0000-0000A23C0000}"/>
    <cellStyle name="Normal 2 3 3 2 2 3 4" xfId="15522" xr:uid="{00000000-0005-0000-0000-0000A33C0000}"/>
    <cellStyle name="Normal 2 3 3 2 2 3 4 2" xfId="15523" xr:uid="{00000000-0005-0000-0000-0000A43C0000}"/>
    <cellStyle name="Normal 2 3 3 2 2 3 4 2 2" xfId="15524" xr:uid="{00000000-0005-0000-0000-0000A53C0000}"/>
    <cellStyle name="Normal 2 3 3 2 2 3 4 3" xfId="15525" xr:uid="{00000000-0005-0000-0000-0000A63C0000}"/>
    <cellStyle name="Normal 2 3 3 2 2 3 5" xfId="15526" xr:uid="{00000000-0005-0000-0000-0000A73C0000}"/>
    <cellStyle name="Normal 2 3 3 2 2 3 5 2" xfId="15527" xr:uid="{00000000-0005-0000-0000-0000A83C0000}"/>
    <cellStyle name="Normal 2 3 3 2 2 3 6" xfId="15528" xr:uid="{00000000-0005-0000-0000-0000A93C0000}"/>
    <cellStyle name="Normal 2 3 3 2 2 3 6 2" xfId="15529" xr:uid="{00000000-0005-0000-0000-0000AA3C0000}"/>
    <cellStyle name="Normal 2 3 3 2 2 3 7" xfId="15530" xr:uid="{00000000-0005-0000-0000-0000AB3C0000}"/>
    <cellStyle name="Normal 2 3 3 2 2 4" xfId="15531" xr:uid="{00000000-0005-0000-0000-0000AC3C0000}"/>
    <cellStyle name="Normal 2 3 3 2 2 4 2" xfId="15532" xr:uid="{00000000-0005-0000-0000-0000AD3C0000}"/>
    <cellStyle name="Normal 2 3 3 2 2 4 2 2" xfId="15533" xr:uid="{00000000-0005-0000-0000-0000AE3C0000}"/>
    <cellStyle name="Normal 2 3 3 2 2 4 3" xfId="15534" xr:uid="{00000000-0005-0000-0000-0000AF3C0000}"/>
    <cellStyle name="Normal 2 3 3 2 2 5" xfId="15535" xr:uid="{00000000-0005-0000-0000-0000B03C0000}"/>
    <cellStyle name="Normal 2 3 3 2 2 5 2" xfId="15536" xr:uid="{00000000-0005-0000-0000-0000B13C0000}"/>
    <cellStyle name="Normal 2 3 3 2 2 5 2 2" xfId="15537" xr:uid="{00000000-0005-0000-0000-0000B23C0000}"/>
    <cellStyle name="Normal 2 3 3 2 2 5 3" xfId="15538" xr:uid="{00000000-0005-0000-0000-0000B33C0000}"/>
    <cellStyle name="Normal 2 3 3 2 2 6" xfId="15539" xr:uid="{00000000-0005-0000-0000-0000B43C0000}"/>
    <cellStyle name="Normal 2 3 3 2 2 6 2" xfId="15540" xr:uid="{00000000-0005-0000-0000-0000B53C0000}"/>
    <cellStyle name="Normal 2 3 3 2 2 6 2 2" xfId="15541" xr:uid="{00000000-0005-0000-0000-0000B63C0000}"/>
    <cellStyle name="Normal 2 3 3 2 2 6 3" xfId="15542" xr:uid="{00000000-0005-0000-0000-0000B73C0000}"/>
    <cellStyle name="Normal 2 3 3 2 2 7" xfId="15543" xr:uid="{00000000-0005-0000-0000-0000B83C0000}"/>
    <cellStyle name="Normal 2 3 3 2 2 7 2" xfId="15544" xr:uid="{00000000-0005-0000-0000-0000B93C0000}"/>
    <cellStyle name="Normal 2 3 3 2 2 8" xfId="15545" xr:uid="{00000000-0005-0000-0000-0000BA3C0000}"/>
    <cellStyle name="Normal 2 3 3 2 2 8 2" xfId="15546" xr:uid="{00000000-0005-0000-0000-0000BB3C0000}"/>
    <cellStyle name="Normal 2 3 3 2 2 9" xfId="15547" xr:uid="{00000000-0005-0000-0000-0000BC3C0000}"/>
    <cellStyle name="Normal 2 3 3 2 3" xfId="15548" xr:uid="{00000000-0005-0000-0000-0000BD3C0000}"/>
    <cellStyle name="Normal 2 3 3 2 3 2" xfId="15549" xr:uid="{00000000-0005-0000-0000-0000BE3C0000}"/>
    <cellStyle name="Normal 2 3 3 2 3 2 2" xfId="15550" xr:uid="{00000000-0005-0000-0000-0000BF3C0000}"/>
    <cellStyle name="Normal 2 3 3 2 3 2 2 2" xfId="15551" xr:uid="{00000000-0005-0000-0000-0000C03C0000}"/>
    <cellStyle name="Normal 2 3 3 2 3 2 2 2 2" xfId="15552" xr:uid="{00000000-0005-0000-0000-0000C13C0000}"/>
    <cellStyle name="Normal 2 3 3 2 3 2 2 3" xfId="15553" xr:uid="{00000000-0005-0000-0000-0000C23C0000}"/>
    <cellStyle name="Normal 2 3 3 2 3 2 3" xfId="15554" xr:uid="{00000000-0005-0000-0000-0000C33C0000}"/>
    <cellStyle name="Normal 2 3 3 2 3 2 3 2" xfId="15555" xr:uid="{00000000-0005-0000-0000-0000C43C0000}"/>
    <cellStyle name="Normal 2 3 3 2 3 2 3 2 2" xfId="15556" xr:uid="{00000000-0005-0000-0000-0000C53C0000}"/>
    <cellStyle name="Normal 2 3 3 2 3 2 3 3" xfId="15557" xr:uid="{00000000-0005-0000-0000-0000C63C0000}"/>
    <cellStyle name="Normal 2 3 3 2 3 2 4" xfId="15558" xr:uid="{00000000-0005-0000-0000-0000C73C0000}"/>
    <cellStyle name="Normal 2 3 3 2 3 2 4 2" xfId="15559" xr:uid="{00000000-0005-0000-0000-0000C83C0000}"/>
    <cellStyle name="Normal 2 3 3 2 3 2 4 2 2" xfId="15560" xr:uid="{00000000-0005-0000-0000-0000C93C0000}"/>
    <cellStyle name="Normal 2 3 3 2 3 2 4 3" xfId="15561" xr:uid="{00000000-0005-0000-0000-0000CA3C0000}"/>
    <cellStyle name="Normal 2 3 3 2 3 2 5" xfId="15562" xr:uid="{00000000-0005-0000-0000-0000CB3C0000}"/>
    <cellStyle name="Normal 2 3 3 2 3 2 5 2" xfId="15563" xr:uid="{00000000-0005-0000-0000-0000CC3C0000}"/>
    <cellStyle name="Normal 2 3 3 2 3 2 6" xfId="15564" xr:uid="{00000000-0005-0000-0000-0000CD3C0000}"/>
    <cellStyle name="Normal 2 3 3 2 3 2 6 2" xfId="15565" xr:uid="{00000000-0005-0000-0000-0000CE3C0000}"/>
    <cellStyle name="Normal 2 3 3 2 3 2 7" xfId="15566" xr:uid="{00000000-0005-0000-0000-0000CF3C0000}"/>
    <cellStyle name="Normal 2 3 3 2 3 3" xfId="15567" xr:uid="{00000000-0005-0000-0000-0000D03C0000}"/>
    <cellStyle name="Normal 2 3 3 2 3 3 2" xfId="15568" xr:uid="{00000000-0005-0000-0000-0000D13C0000}"/>
    <cellStyle name="Normal 2 3 3 2 3 3 2 2" xfId="15569" xr:uid="{00000000-0005-0000-0000-0000D23C0000}"/>
    <cellStyle name="Normal 2 3 3 2 3 3 3" xfId="15570" xr:uid="{00000000-0005-0000-0000-0000D33C0000}"/>
    <cellStyle name="Normal 2 3 3 2 3 4" xfId="15571" xr:uid="{00000000-0005-0000-0000-0000D43C0000}"/>
    <cellStyle name="Normal 2 3 3 2 3 4 2" xfId="15572" xr:uid="{00000000-0005-0000-0000-0000D53C0000}"/>
    <cellStyle name="Normal 2 3 3 2 3 4 2 2" xfId="15573" xr:uid="{00000000-0005-0000-0000-0000D63C0000}"/>
    <cellStyle name="Normal 2 3 3 2 3 4 3" xfId="15574" xr:uid="{00000000-0005-0000-0000-0000D73C0000}"/>
    <cellStyle name="Normal 2 3 3 2 3 5" xfId="15575" xr:uid="{00000000-0005-0000-0000-0000D83C0000}"/>
    <cellStyle name="Normal 2 3 3 2 3 5 2" xfId="15576" xr:uid="{00000000-0005-0000-0000-0000D93C0000}"/>
    <cellStyle name="Normal 2 3 3 2 3 5 2 2" xfId="15577" xr:uid="{00000000-0005-0000-0000-0000DA3C0000}"/>
    <cellStyle name="Normal 2 3 3 2 3 5 3" xfId="15578" xr:uid="{00000000-0005-0000-0000-0000DB3C0000}"/>
    <cellStyle name="Normal 2 3 3 2 3 6" xfId="15579" xr:uid="{00000000-0005-0000-0000-0000DC3C0000}"/>
    <cellStyle name="Normal 2 3 3 2 3 6 2" xfId="15580" xr:uid="{00000000-0005-0000-0000-0000DD3C0000}"/>
    <cellStyle name="Normal 2 3 3 2 3 7" xfId="15581" xr:uid="{00000000-0005-0000-0000-0000DE3C0000}"/>
    <cellStyle name="Normal 2 3 3 2 3 7 2" xfId="15582" xr:uid="{00000000-0005-0000-0000-0000DF3C0000}"/>
    <cellStyle name="Normal 2 3 3 2 3 8" xfId="15583" xr:uid="{00000000-0005-0000-0000-0000E03C0000}"/>
    <cellStyle name="Normal 2 3 3 2 4" xfId="15584" xr:uid="{00000000-0005-0000-0000-0000E13C0000}"/>
    <cellStyle name="Normal 2 3 3 2 4 2" xfId="15585" xr:uid="{00000000-0005-0000-0000-0000E23C0000}"/>
    <cellStyle name="Normal 2 3 3 2 4 2 2" xfId="15586" xr:uid="{00000000-0005-0000-0000-0000E33C0000}"/>
    <cellStyle name="Normal 2 3 3 2 4 2 2 2" xfId="15587" xr:uid="{00000000-0005-0000-0000-0000E43C0000}"/>
    <cellStyle name="Normal 2 3 3 2 4 2 3" xfId="15588" xr:uid="{00000000-0005-0000-0000-0000E53C0000}"/>
    <cellStyle name="Normal 2 3 3 2 4 3" xfId="15589" xr:uid="{00000000-0005-0000-0000-0000E63C0000}"/>
    <cellStyle name="Normal 2 3 3 2 4 3 2" xfId="15590" xr:uid="{00000000-0005-0000-0000-0000E73C0000}"/>
    <cellStyle name="Normal 2 3 3 2 4 3 2 2" xfId="15591" xr:uid="{00000000-0005-0000-0000-0000E83C0000}"/>
    <cellStyle name="Normal 2 3 3 2 4 3 3" xfId="15592" xr:uid="{00000000-0005-0000-0000-0000E93C0000}"/>
    <cellStyle name="Normal 2 3 3 2 4 4" xfId="15593" xr:uid="{00000000-0005-0000-0000-0000EA3C0000}"/>
    <cellStyle name="Normal 2 3 3 2 4 4 2" xfId="15594" xr:uid="{00000000-0005-0000-0000-0000EB3C0000}"/>
    <cellStyle name="Normal 2 3 3 2 4 4 2 2" xfId="15595" xr:uid="{00000000-0005-0000-0000-0000EC3C0000}"/>
    <cellStyle name="Normal 2 3 3 2 4 4 3" xfId="15596" xr:uid="{00000000-0005-0000-0000-0000ED3C0000}"/>
    <cellStyle name="Normal 2 3 3 2 4 5" xfId="15597" xr:uid="{00000000-0005-0000-0000-0000EE3C0000}"/>
    <cellStyle name="Normal 2 3 3 2 4 5 2" xfId="15598" xr:uid="{00000000-0005-0000-0000-0000EF3C0000}"/>
    <cellStyle name="Normal 2 3 3 2 4 6" xfId="15599" xr:uid="{00000000-0005-0000-0000-0000F03C0000}"/>
    <cellStyle name="Normal 2 3 3 2 4 6 2" xfId="15600" xr:uid="{00000000-0005-0000-0000-0000F13C0000}"/>
    <cellStyle name="Normal 2 3 3 2 4 7" xfId="15601" xr:uid="{00000000-0005-0000-0000-0000F23C0000}"/>
    <cellStyle name="Normal 2 3 3 2 5" xfId="15602" xr:uid="{00000000-0005-0000-0000-0000F33C0000}"/>
    <cellStyle name="Normal 2 3 3 2 5 2" xfId="15603" xr:uid="{00000000-0005-0000-0000-0000F43C0000}"/>
    <cellStyle name="Normal 2 3 3 2 5 2 2" xfId="15604" xr:uid="{00000000-0005-0000-0000-0000F53C0000}"/>
    <cellStyle name="Normal 2 3 3 2 5 2 2 2" xfId="15605" xr:uid="{00000000-0005-0000-0000-0000F63C0000}"/>
    <cellStyle name="Normal 2 3 3 2 5 2 3" xfId="15606" xr:uid="{00000000-0005-0000-0000-0000F73C0000}"/>
    <cellStyle name="Normal 2 3 3 2 5 3" xfId="15607" xr:uid="{00000000-0005-0000-0000-0000F83C0000}"/>
    <cellStyle name="Normal 2 3 3 2 5 3 2" xfId="15608" xr:uid="{00000000-0005-0000-0000-0000F93C0000}"/>
    <cellStyle name="Normal 2 3 3 2 5 3 2 2" xfId="15609" xr:uid="{00000000-0005-0000-0000-0000FA3C0000}"/>
    <cellStyle name="Normal 2 3 3 2 5 3 3" xfId="15610" xr:uid="{00000000-0005-0000-0000-0000FB3C0000}"/>
    <cellStyle name="Normal 2 3 3 2 5 4" xfId="15611" xr:uid="{00000000-0005-0000-0000-0000FC3C0000}"/>
    <cellStyle name="Normal 2 3 3 2 5 4 2" xfId="15612" xr:uid="{00000000-0005-0000-0000-0000FD3C0000}"/>
    <cellStyle name="Normal 2 3 3 2 5 4 2 2" xfId="15613" xr:uid="{00000000-0005-0000-0000-0000FE3C0000}"/>
    <cellStyle name="Normal 2 3 3 2 5 4 3" xfId="15614" xr:uid="{00000000-0005-0000-0000-0000FF3C0000}"/>
    <cellStyle name="Normal 2 3 3 2 5 5" xfId="15615" xr:uid="{00000000-0005-0000-0000-0000003D0000}"/>
    <cellStyle name="Normal 2 3 3 2 5 5 2" xfId="15616" xr:uid="{00000000-0005-0000-0000-0000013D0000}"/>
    <cellStyle name="Normal 2 3 3 2 5 6" xfId="15617" xr:uid="{00000000-0005-0000-0000-0000023D0000}"/>
    <cellStyle name="Normal 2 3 3 2 5 6 2" xfId="15618" xr:uid="{00000000-0005-0000-0000-0000033D0000}"/>
    <cellStyle name="Normal 2 3 3 2 5 7" xfId="15619" xr:uid="{00000000-0005-0000-0000-0000043D0000}"/>
    <cellStyle name="Normal 2 3 3 2 6" xfId="15620" xr:uid="{00000000-0005-0000-0000-0000053D0000}"/>
    <cellStyle name="Normal 2 3 3 2 6 2" xfId="15621" xr:uid="{00000000-0005-0000-0000-0000063D0000}"/>
    <cellStyle name="Normal 2 3 3 2 6 2 2" xfId="15622" xr:uid="{00000000-0005-0000-0000-0000073D0000}"/>
    <cellStyle name="Normal 2 3 3 2 6 3" xfId="15623" xr:uid="{00000000-0005-0000-0000-0000083D0000}"/>
    <cellStyle name="Normal 2 3 3 2 7" xfId="15624" xr:uid="{00000000-0005-0000-0000-0000093D0000}"/>
    <cellStyle name="Normal 2 3 3 2 7 2" xfId="15625" xr:uid="{00000000-0005-0000-0000-00000A3D0000}"/>
    <cellStyle name="Normal 2 3 3 2 7 2 2" xfId="15626" xr:uid="{00000000-0005-0000-0000-00000B3D0000}"/>
    <cellStyle name="Normal 2 3 3 2 7 3" xfId="15627" xr:uid="{00000000-0005-0000-0000-00000C3D0000}"/>
    <cellStyle name="Normal 2 3 3 2 8" xfId="15628" xr:uid="{00000000-0005-0000-0000-00000D3D0000}"/>
    <cellStyle name="Normal 2 3 3 2 8 2" xfId="15629" xr:uid="{00000000-0005-0000-0000-00000E3D0000}"/>
    <cellStyle name="Normal 2 3 3 2 8 2 2" xfId="15630" xr:uid="{00000000-0005-0000-0000-00000F3D0000}"/>
    <cellStyle name="Normal 2 3 3 2 8 3" xfId="15631" xr:uid="{00000000-0005-0000-0000-0000103D0000}"/>
    <cellStyle name="Normal 2 3 3 2 9" xfId="15632" xr:uid="{00000000-0005-0000-0000-0000113D0000}"/>
    <cellStyle name="Normal 2 3 3 2 9 2" xfId="15633" xr:uid="{00000000-0005-0000-0000-0000123D0000}"/>
    <cellStyle name="Normal 2 3 3 3" xfId="15634" xr:uid="{00000000-0005-0000-0000-0000133D0000}"/>
    <cellStyle name="Normal 2 3 3 3 10" xfId="15635" xr:uid="{00000000-0005-0000-0000-0000143D0000}"/>
    <cellStyle name="Normal 2 3 3 3 10 2" xfId="15636" xr:uid="{00000000-0005-0000-0000-0000153D0000}"/>
    <cellStyle name="Normal 2 3 3 3 11" xfId="15637" xr:uid="{00000000-0005-0000-0000-0000163D0000}"/>
    <cellStyle name="Normal 2 3 3 3 2" xfId="15638" xr:uid="{00000000-0005-0000-0000-0000173D0000}"/>
    <cellStyle name="Normal 2 3 3 3 2 2" xfId="15639" xr:uid="{00000000-0005-0000-0000-0000183D0000}"/>
    <cellStyle name="Normal 2 3 3 3 2 2 2" xfId="15640" xr:uid="{00000000-0005-0000-0000-0000193D0000}"/>
    <cellStyle name="Normal 2 3 3 3 2 2 2 2" xfId="15641" xr:uid="{00000000-0005-0000-0000-00001A3D0000}"/>
    <cellStyle name="Normal 2 3 3 3 2 2 2 2 2" xfId="15642" xr:uid="{00000000-0005-0000-0000-00001B3D0000}"/>
    <cellStyle name="Normal 2 3 3 3 2 2 2 3" xfId="15643" xr:uid="{00000000-0005-0000-0000-00001C3D0000}"/>
    <cellStyle name="Normal 2 3 3 3 2 2 3" xfId="15644" xr:uid="{00000000-0005-0000-0000-00001D3D0000}"/>
    <cellStyle name="Normal 2 3 3 3 2 2 3 2" xfId="15645" xr:uid="{00000000-0005-0000-0000-00001E3D0000}"/>
    <cellStyle name="Normal 2 3 3 3 2 2 3 2 2" xfId="15646" xr:uid="{00000000-0005-0000-0000-00001F3D0000}"/>
    <cellStyle name="Normal 2 3 3 3 2 2 3 3" xfId="15647" xr:uid="{00000000-0005-0000-0000-0000203D0000}"/>
    <cellStyle name="Normal 2 3 3 3 2 2 4" xfId="15648" xr:uid="{00000000-0005-0000-0000-0000213D0000}"/>
    <cellStyle name="Normal 2 3 3 3 2 2 4 2" xfId="15649" xr:uid="{00000000-0005-0000-0000-0000223D0000}"/>
    <cellStyle name="Normal 2 3 3 3 2 2 4 2 2" xfId="15650" xr:uid="{00000000-0005-0000-0000-0000233D0000}"/>
    <cellStyle name="Normal 2 3 3 3 2 2 4 3" xfId="15651" xr:uid="{00000000-0005-0000-0000-0000243D0000}"/>
    <cellStyle name="Normal 2 3 3 3 2 2 5" xfId="15652" xr:uid="{00000000-0005-0000-0000-0000253D0000}"/>
    <cellStyle name="Normal 2 3 3 3 2 2 5 2" xfId="15653" xr:uid="{00000000-0005-0000-0000-0000263D0000}"/>
    <cellStyle name="Normal 2 3 3 3 2 2 6" xfId="15654" xr:uid="{00000000-0005-0000-0000-0000273D0000}"/>
    <cellStyle name="Normal 2 3 3 3 2 2 6 2" xfId="15655" xr:uid="{00000000-0005-0000-0000-0000283D0000}"/>
    <cellStyle name="Normal 2 3 3 3 2 2 7" xfId="15656" xr:uid="{00000000-0005-0000-0000-0000293D0000}"/>
    <cellStyle name="Normal 2 3 3 3 2 3" xfId="15657" xr:uid="{00000000-0005-0000-0000-00002A3D0000}"/>
    <cellStyle name="Normal 2 3 3 3 2 3 2" xfId="15658" xr:uid="{00000000-0005-0000-0000-00002B3D0000}"/>
    <cellStyle name="Normal 2 3 3 3 2 3 2 2" xfId="15659" xr:uid="{00000000-0005-0000-0000-00002C3D0000}"/>
    <cellStyle name="Normal 2 3 3 3 2 3 2 2 2" xfId="15660" xr:uid="{00000000-0005-0000-0000-00002D3D0000}"/>
    <cellStyle name="Normal 2 3 3 3 2 3 2 3" xfId="15661" xr:uid="{00000000-0005-0000-0000-00002E3D0000}"/>
    <cellStyle name="Normal 2 3 3 3 2 3 3" xfId="15662" xr:uid="{00000000-0005-0000-0000-00002F3D0000}"/>
    <cellStyle name="Normal 2 3 3 3 2 3 3 2" xfId="15663" xr:uid="{00000000-0005-0000-0000-0000303D0000}"/>
    <cellStyle name="Normal 2 3 3 3 2 3 3 2 2" xfId="15664" xr:uid="{00000000-0005-0000-0000-0000313D0000}"/>
    <cellStyle name="Normal 2 3 3 3 2 3 3 3" xfId="15665" xr:uid="{00000000-0005-0000-0000-0000323D0000}"/>
    <cellStyle name="Normal 2 3 3 3 2 3 4" xfId="15666" xr:uid="{00000000-0005-0000-0000-0000333D0000}"/>
    <cellStyle name="Normal 2 3 3 3 2 3 4 2" xfId="15667" xr:uid="{00000000-0005-0000-0000-0000343D0000}"/>
    <cellStyle name="Normal 2 3 3 3 2 3 4 2 2" xfId="15668" xr:uid="{00000000-0005-0000-0000-0000353D0000}"/>
    <cellStyle name="Normal 2 3 3 3 2 3 4 3" xfId="15669" xr:uid="{00000000-0005-0000-0000-0000363D0000}"/>
    <cellStyle name="Normal 2 3 3 3 2 3 5" xfId="15670" xr:uid="{00000000-0005-0000-0000-0000373D0000}"/>
    <cellStyle name="Normal 2 3 3 3 2 3 5 2" xfId="15671" xr:uid="{00000000-0005-0000-0000-0000383D0000}"/>
    <cellStyle name="Normal 2 3 3 3 2 3 6" xfId="15672" xr:uid="{00000000-0005-0000-0000-0000393D0000}"/>
    <cellStyle name="Normal 2 3 3 3 2 3 6 2" xfId="15673" xr:uid="{00000000-0005-0000-0000-00003A3D0000}"/>
    <cellStyle name="Normal 2 3 3 3 2 3 7" xfId="15674" xr:uid="{00000000-0005-0000-0000-00003B3D0000}"/>
    <cellStyle name="Normal 2 3 3 3 2 4" xfId="15675" xr:uid="{00000000-0005-0000-0000-00003C3D0000}"/>
    <cellStyle name="Normal 2 3 3 3 2 4 2" xfId="15676" xr:uid="{00000000-0005-0000-0000-00003D3D0000}"/>
    <cellStyle name="Normal 2 3 3 3 2 4 2 2" xfId="15677" xr:uid="{00000000-0005-0000-0000-00003E3D0000}"/>
    <cellStyle name="Normal 2 3 3 3 2 4 3" xfId="15678" xr:uid="{00000000-0005-0000-0000-00003F3D0000}"/>
    <cellStyle name="Normal 2 3 3 3 2 5" xfId="15679" xr:uid="{00000000-0005-0000-0000-0000403D0000}"/>
    <cellStyle name="Normal 2 3 3 3 2 5 2" xfId="15680" xr:uid="{00000000-0005-0000-0000-0000413D0000}"/>
    <cellStyle name="Normal 2 3 3 3 2 5 2 2" xfId="15681" xr:uid="{00000000-0005-0000-0000-0000423D0000}"/>
    <cellStyle name="Normal 2 3 3 3 2 5 3" xfId="15682" xr:uid="{00000000-0005-0000-0000-0000433D0000}"/>
    <cellStyle name="Normal 2 3 3 3 2 6" xfId="15683" xr:uid="{00000000-0005-0000-0000-0000443D0000}"/>
    <cellStyle name="Normal 2 3 3 3 2 6 2" xfId="15684" xr:uid="{00000000-0005-0000-0000-0000453D0000}"/>
    <cellStyle name="Normal 2 3 3 3 2 6 2 2" xfId="15685" xr:uid="{00000000-0005-0000-0000-0000463D0000}"/>
    <cellStyle name="Normal 2 3 3 3 2 6 3" xfId="15686" xr:uid="{00000000-0005-0000-0000-0000473D0000}"/>
    <cellStyle name="Normal 2 3 3 3 2 7" xfId="15687" xr:uid="{00000000-0005-0000-0000-0000483D0000}"/>
    <cellStyle name="Normal 2 3 3 3 2 7 2" xfId="15688" xr:uid="{00000000-0005-0000-0000-0000493D0000}"/>
    <cellStyle name="Normal 2 3 3 3 2 8" xfId="15689" xr:uid="{00000000-0005-0000-0000-00004A3D0000}"/>
    <cellStyle name="Normal 2 3 3 3 2 8 2" xfId="15690" xr:uid="{00000000-0005-0000-0000-00004B3D0000}"/>
    <cellStyle name="Normal 2 3 3 3 2 9" xfId="15691" xr:uid="{00000000-0005-0000-0000-00004C3D0000}"/>
    <cellStyle name="Normal 2 3 3 3 3" xfId="15692" xr:uid="{00000000-0005-0000-0000-00004D3D0000}"/>
    <cellStyle name="Normal 2 3 3 3 3 2" xfId="15693" xr:uid="{00000000-0005-0000-0000-00004E3D0000}"/>
    <cellStyle name="Normal 2 3 3 3 3 2 2" xfId="15694" xr:uid="{00000000-0005-0000-0000-00004F3D0000}"/>
    <cellStyle name="Normal 2 3 3 3 3 2 2 2" xfId="15695" xr:uid="{00000000-0005-0000-0000-0000503D0000}"/>
    <cellStyle name="Normal 2 3 3 3 3 2 2 2 2" xfId="15696" xr:uid="{00000000-0005-0000-0000-0000513D0000}"/>
    <cellStyle name="Normal 2 3 3 3 3 2 2 3" xfId="15697" xr:uid="{00000000-0005-0000-0000-0000523D0000}"/>
    <cellStyle name="Normal 2 3 3 3 3 2 3" xfId="15698" xr:uid="{00000000-0005-0000-0000-0000533D0000}"/>
    <cellStyle name="Normal 2 3 3 3 3 2 3 2" xfId="15699" xr:uid="{00000000-0005-0000-0000-0000543D0000}"/>
    <cellStyle name="Normal 2 3 3 3 3 2 3 2 2" xfId="15700" xr:uid="{00000000-0005-0000-0000-0000553D0000}"/>
    <cellStyle name="Normal 2 3 3 3 3 2 3 3" xfId="15701" xr:uid="{00000000-0005-0000-0000-0000563D0000}"/>
    <cellStyle name="Normal 2 3 3 3 3 2 4" xfId="15702" xr:uid="{00000000-0005-0000-0000-0000573D0000}"/>
    <cellStyle name="Normal 2 3 3 3 3 2 4 2" xfId="15703" xr:uid="{00000000-0005-0000-0000-0000583D0000}"/>
    <cellStyle name="Normal 2 3 3 3 3 2 4 2 2" xfId="15704" xr:uid="{00000000-0005-0000-0000-0000593D0000}"/>
    <cellStyle name="Normal 2 3 3 3 3 2 4 3" xfId="15705" xr:uid="{00000000-0005-0000-0000-00005A3D0000}"/>
    <cellStyle name="Normal 2 3 3 3 3 2 5" xfId="15706" xr:uid="{00000000-0005-0000-0000-00005B3D0000}"/>
    <cellStyle name="Normal 2 3 3 3 3 2 5 2" xfId="15707" xr:uid="{00000000-0005-0000-0000-00005C3D0000}"/>
    <cellStyle name="Normal 2 3 3 3 3 2 6" xfId="15708" xr:uid="{00000000-0005-0000-0000-00005D3D0000}"/>
    <cellStyle name="Normal 2 3 3 3 3 2 6 2" xfId="15709" xr:uid="{00000000-0005-0000-0000-00005E3D0000}"/>
    <cellStyle name="Normal 2 3 3 3 3 2 7" xfId="15710" xr:uid="{00000000-0005-0000-0000-00005F3D0000}"/>
    <cellStyle name="Normal 2 3 3 3 3 3" xfId="15711" xr:uid="{00000000-0005-0000-0000-0000603D0000}"/>
    <cellStyle name="Normal 2 3 3 3 3 3 2" xfId="15712" xr:uid="{00000000-0005-0000-0000-0000613D0000}"/>
    <cellStyle name="Normal 2 3 3 3 3 3 2 2" xfId="15713" xr:uid="{00000000-0005-0000-0000-0000623D0000}"/>
    <cellStyle name="Normal 2 3 3 3 3 3 3" xfId="15714" xr:uid="{00000000-0005-0000-0000-0000633D0000}"/>
    <cellStyle name="Normal 2 3 3 3 3 4" xfId="15715" xr:uid="{00000000-0005-0000-0000-0000643D0000}"/>
    <cellStyle name="Normal 2 3 3 3 3 4 2" xfId="15716" xr:uid="{00000000-0005-0000-0000-0000653D0000}"/>
    <cellStyle name="Normal 2 3 3 3 3 4 2 2" xfId="15717" xr:uid="{00000000-0005-0000-0000-0000663D0000}"/>
    <cellStyle name="Normal 2 3 3 3 3 4 3" xfId="15718" xr:uid="{00000000-0005-0000-0000-0000673D0000}"/>
    <cellStyle name="Normal 2 3 3 3 3 5" xfId="15719" xr:uid="{00000000-0005-0000-0000-0000683D0000}"/>
    <cellStyle name="Normal 2 3 3 3 3 5 2" xfId="15720" xr:uid="{00000000-0005-0000-0000-0000693D0000}"/>
    <cellStyle name="Normal 2 3 3 3 3 5 2 2" xfId="15721" xr:uid="{00000000-0005-0000-0000-00006A3D0000}"/>
    <cellStyle name="Normal 2 3 3 3 3 5 3" xfId="15722" xr:uid="{00000000-0005-0000-0000-00006B3D0000}"/>
    <cellStyle name="Normal 2 3 3 3 3 6" xfId="15723" xr:uid="{00000000-0005-0000-0000-00006C3D0000}"/>
    <cellStyle name="Normal 2 3 3 3 3 6 2" xfId="15724" xr:uid="{00000000-0005-0000-0000-00006D3D0000}"/>
    <cellStyle name="Normal 2 3 3 3 3 7" xfId="15725" xr:uid="{00000000-0005-0000-0000-00006E3D0000}"/>
    <cellStyle name="Normal 2 3 3 3 3 7 2" xfId="15726" xr:uid="{00000000-0005-0000-0000-00006F3D0000}"/>
    <cellStyle name="Normal 2 3 3 3 3 8" xfId="15727" xr:uid="{00000000-0005-0000-0000-0000703D0000}"/>
    <cellStyle name="Normal 2 3 3 3 4" xfId="15728" xr:uid="{00000000-0005-0000-0000-0000713D0000}"/>
    <cellStyle name="Normal 2 3 3 3 4 2" xfId="15729" xr:uid="{00000000-0005-0000-0000-0000723D0000}"/>
    <cellStyle name="Normal 2 3 3 3 4 2 2" xfId="15730" xr:uid="{00000000-0005-0000-0000-0000733D0000}"/>
    <cellStyle name="Normal 2 3 3 3 4 2 2 2" xfId="15731" xr:uid="{00000000-0005-0000-0000-0000743D0000}"/>
    <cellStyle name="Normal 2 3 3 3 4 2 3" xfId="15732" xr:uid="{00000000-0005-0000-0000-0000753D0000}"/>
    <cellStyle name="Normal 2 3 3 3 4 3" xfId="15733" xr:uid="{00000000-0005-0000-0000-0000763D0000}"/>
    <cellStyle name="Normal 2 3 3 3 4 3 2" xfId="15734" xr:uid="{00000000-0005-0000-0000-0000773D0000}"/>
    <cellStyle name="Normal 2 3 3 3 4 3 2 2" xfId="15735" xr:uid="{00000000-0005-0000-0000-0000783D0000}"/>
    <cellStyle name="Normal 2 3 3 3 4 3 3" xfId="15736" xr:uid="{00000000-0005-0000-0000-0000793D0000}"/>
    <cellStyle name="Normal 2 3 3 3 4 4" xfId="15737" xr:uid="{00000000-0005-0000-0000-00007A3D0000}"/>
    <cellStyle name="Normal 2 3 3 3 4 4 2" xfId="15738" xr:uid="{00000000-0005-0000-0000-00007B3D0000}"/>
    <cellStyle name="Normal 2 3 3 3 4 4 2 2" xfId="15739" xr:uid="{00000000-0005-0000-0000-00007C3D0000}"/>
    <cellStyle name="Normal 2 3 3 3 4 4 3" xfId="15740" xr:uid="{00000000-0005-0000-0000-00007D3D0000}"/>
    <cellStyle name="Normal 2 3 3 3 4 5" xfId="15741" xr:uid="{00000000-0005-0000-0000-00007E3D0000}"/>
    <cellStyle name="Normal 2 3 3 3 4 5 2" xfId="15742" xr:uid="{00000000-0005-0000-0000-00007F3D0000}"/>
    <cellStyle name="Normal 2 3 3 3 4 6" xfId="15743" xr:uid="{00000000-0005-0000-0000-0000803D0000}"/>
    <cellStyle name="Normal 2 3 3 3 4 6 2" xfId="15744" xr:uid="{00000000-0005-0000-0000-0000813D0000}"/>
    <cellStyle name="Normal 2 3 3 3 4 7" xfId="15745" xr:uid="{00000000-0005-0000-0000-0000823D0000}"/>
    <cellStyle name="Normal 2 3 3 3 5" xfId="15746" xr:uid="{00000000-0005-0000-0000-0000833D0000}"/>
    <cellStyle name="Normal 2 3 3 3 5 2" xfId="15747" xr:uid="{00000000-0005-0000-0000-0000843D0000}"/>
    <cellStyle name="Normal 2 3 3 3 5 2 2" xfId="15748" xr:uid="{00000000-0005-0000-0000-0000853D0000}"/>
    <cellStyle name="Normal 2 3 3 3 5 2 2 2" xfId="15749" xr:uid="{00000000-0005-0000-0000-0000863D0000}"/>
    <cellStyle name="Normal 2 3 3 3 5 2 3" xfId="15750" xr:uid="{00000000-0005-0000-0000-0000873D0000}"/>
    <cellStyle name="Normal 2 3 3 3 5 3" xfId="15751" xr:uid="{00000000-0005-0000-0000-0000883D0000}"/>
    <cellStyle name="Normal 2 3 3 3 5 3 2" xfId="15752" xr:uid="{00000000-0005-0000-0000-0000893D0000}"/>
    <cellStyle name="Normal 2 3 3 3 5 3 2 2" xfId="15753" xr:uid="{00000000-0005-0000-0000-00008A3D0000}"/>
    <cellStyle name="Normal 2 3 3 3 5 3 3" xfId="15754" xr:uid="{00000000-0005-0000-0000-00008B3D0000}"/>
    <cellStyle name="Normal 2 3 3 3 5 4" xfId="15755" xr:uid="{00000000-0005-0000-0000-00008C3D0000}"/>
    <cellStyle name="Normal 2 3 3 3 5 4 2" xfId="15756" xr:uid="{00000000-0005-0000-0000-00008D3D0000}"/>
    <cellStyle name="Normal 2 3 3 3 5 4 2 2" xfId="15757" xr:uid="{00000000-0005-0000-0000-00008E3D0000}"/>
    <cellStyle name="Normal 2 3 3 3 5 4 3" xfId="15758" xr:uid="{00000000-0005-0000-0000-00008F3D0000}"/>
    <cellStyle name="Normal 2 3 3 3 5 5" xfId="15759" xr:uid="{00000000-0005-0000-0000-0000903D0000}"/>
    <cellStyle name="Normal 2 3 3 3 5 5 2" xfId="15760" xr:uid="{00000000-0005-0000-0000-0000913D0000}"/>
    <cellStyle name="Normal 2 3 3 3 5 6" xfId="15761" xr:uid="{00000000-0005-0000-0000-0000923D0000}"/>
    <cellStyle name="Normal 2 3 3 3 5 6 2" xfId="15762" xr:uid="{00000000-0005-0000-0000-0000933D0000}"/>
    <cellStyle name="Normal 2 3 3 3 5 7" xfId="15763" xr:uid="{00000000-0005-0000-0000-0000943D0000}"/>
    <cellStyle name="Normal 2 3 3 3 6" xfId="15764" xr:uid="{00000000-0005-0000-0000-0000953D0000}"/>
    <cellStyle name="Normal 2 3 3 3 6 2" xfId="15765" xr:uid="{00000000-0005-0000-0000-0000963D0000}"/>
    <cellStyle name="Normal 2 3 3 3 6 2 2" xfId="15766" xr:uid="{00000000-0005-0000-0000-0000973D0000}"/>
    <cellStyle name="Normal 2 3 3 3 6 3" xfId="15767" xr:uid="{00000000-0005-0000-0000-0000983D0000}"/>
    <cellStyle name="Normal 2 3 3 3 7" xfId="15768" xr:uid="{00000000-0005-0000-0000-0000993D0000}"/>
    <cellStyle name="Normal 2 3 3 3 7 2" xfId="15769" xr:uid="{00000000-0005-0000-0000-00009A3D0000}"/>
    <cellStyle name="Normal 2 3 3 3 7 2 2" xfId="15770" xr:uid="{00000000-0005-0000-0000-00009B3D0000}"/>
    <cellStyle name="Normal 2 3 3 3 7 3" xfId="15771" xr:uid="{00000000-0005-0000-0000-00009C3D0000}"/>
    <cellStyle name="Normal 2 3 3 3 8" xfId="15772" xr:uid="{00000000-0005-0000-0000-00009D3D0000}"/>
    <cellStyle name="Normal 2 3 3 3 8 2" xfId="15773" xr:uid="{00000000-0005-0000-0000-00009E3D0000}"/>
    <cellStyle name="Normal 2 3 3 3 8 2 2" xfId="15774" xr:uid="{00000000-0005-0000-0000-00009F3D0000}"/>
    <cellStyle name="Normal 2 3 3 3 8 3" xfId="15775" xr:uid="{00000000-0005-0000-0000-0000A03D0000}"/>
    <cellStyle name="Normal 2 3 3 3 9" xfId="15776" xr:uid="{00000000-0005-0000-0000-0000A13D0000}"/>
    <cellStyle name="Normal 2 3 3 3 9 2" xfId="15777" xr:uid="{00000000-0005-0000-0000-0000A23D0000}"/>
    <cellStyle name="Normal 2 3 3 4" xfId="15778" xr:uid="{00000000-0005-0000-0000-0000A33D0000}"/>
    <cellStyle name="Normal 2 3 3 4 2" xfId="15779" xr:uid="{00000000-0005-0000-0000-0000A43D0000}"/>
    <cellStyle name="Normal 2 3 3 4 2 2" xfId="15780" xr:uid="{00000000-0005-0000-0000-0000A53D0000}"/>
    <cellStyle name="Normal 2 3 3 4 2 2 2" xfId="15781" xr:uid="{00000000-0005-0000-0000-0000A63D0000}"/>
    <cellStyle name="Normal 2 3 3 4 2 2 2 2" xfId="15782" xr:uid="{00000000-0005-0000-0000-0000A73D0000}"/>
    <cellStyle name="Normal 2 3 3 4 2 2 3" xfId="15783" xr:uid="{00000000-0005-0000-0000-0000A83D0000}"/>
    <cellStyle name="Normal 2 3 3 4 2 3" xfId="15784" xr:uid="{00000000-0005-0000-0000-0000A93D0000}"/>
    <cellStyle name="Normal 2 3 3 4 2 3 2" xfId="15785" xr:uid="{00000000-0005-0000-0000-0000AA3D0000}"/>
    <cellStyle name="Normal 2 3 3 4 2 3 2 2" xfId="15786" xr:uid="{00000000-0005-0000-0000-0000AB3D0000}"/>
    <cellStyle name="Normal 2 3 3 4 2 3 3" xfId="15787" xr:uid="{00000000-0005-0000-0000-0000AC3D0000}"/>
    <cellStyle name="Normal 2 3 3 4 2 4" xfId="15788" xr:uid="{00000000-0005-0000-0000-0000AD3D0000}"/>
    <cellStyle name="Normal 2 3 3 4 2 4 2" xfId="15789" xr:uid="{00000000-0005-0000-0000-0000AE3D0000}"/>
    <cellStyle name="Normal 2 3 3 4 2 4 2 2" xfId="15790" xr:uid="{00000000-0005-0000-0000-0000AF3D0000}"/>
    <cellStyle name="Normal 2 3 3 4 2 4 3" xfId="15791" xr:uid="{00000000-0005-0000-0000-0000B03D0000}"/>
    <cellStyle name="Normal 2 3 3 4 2 5" xfId="15792" xr:uid="{00000000-0005-0000-0000-0000B13D0000}"/>
    <cellStyle name="Normal 2 3 3 4 2 5 2" xfId="15793" xr:uid="{00000000-0005-0000-0000-0000B23D0000}"/>
    <cellStyle name="Normal 2 3 3 4 2 6" xfId="15794" xr:uid="{00000000-0005-0000-0000-0000B33D0000}"/>
    <cellStyle name="Normal 2 3 3 4 2 6 2" xfId="15795" xr:uid="{00000000-0005-0000-0000-0000B43D0000}"/>
    <cellStyle name="Normal 2 3 3 4 2 7" xfId="15796" xr:uid="{00000000-0005-0000-0000-0000B53D0000}"/>
    <cellStyle name="Normal 2 3 3 4 3" xfId="15797" xr:uid="{00000000-0005-0000-0000-0000B63D0000}"/>
    <cellStyle name="Normal 2 3 3 4 3 2" xfId="15798" xr:uid="{00000000-0005-0000-0000-0000B73D0000}"/>
    <cellStyle name="Normal 2 3 3 4 3 2 2" xfId="15799" xr:uid="{00000000-0005-0000-0000-0000B83D0000}"/>
    <cellStyle name="Normal 2 3 3 4 3 2 2 2" xfId="15800" xr:uid="{00000000-0005-0000-0000-0000B93D0000}"/>
    <cellStyle name="Normal 2 3 3 4 3 2 3" xfId="15801" xr:uid="{00000000-0005-0000-0000-0000BA3D0000}"/>
    <cellStyle name="Normal 2 3 3 4 3 3" xfId="15802" xr:uid="{00000000-0005-0000-0000-0000BB3D0000}"/>
    <cellStyle name="Normal 2 3 3 4 3 3 2" xfId="15803" xr:uid="{00000000-0005-0000-0000-0000BC3D0000}"/>
    <cellStyle name="Normal 2 3 3 4 3 3 2 2" xfId="15804" xr:uid="{00000000-0005-0000-0000-0000BD3D0000}"/>
    <cellStyle name="Normal 2 3 3 4 3 3 3" xfId="15805" xr:uid="{00000000-0005-0000-0000-0000BE3D0000}"/>
    <cellStyle name="Normal 2 3 3 4 3 4" xfId="15806" xr:uid="{00000000-0005-0000-0000-0000BF3D0000}"/>
    <cellStyle name="Normal 2 3 3 4 3 4 2" xfId="15807" xr:uid="{00000000-0005-0000-0000-0000C03D0000}"/>
    <cellStyle name="Normal 2 3 3 4 3 4 2 2" xfId="15808" xr:uid="{00000000-0005-0000-0000-0000C13D0000}"/>
    <cellStyle name="Normal 2 3 3 4 3 4 3" xfId="15809" xr:uid="{00000000-0005-0000-0000-0000C23D0000}"/>
    <cellStyle name="Normal 2 3 3 4 3 5" xfId="15810" xr:uid="{00000000-0005-0000-0000-0000C33D0000}"/>
    <cellStyle name="Normal 2 3 3 4 3 5 2" xfId="15811" xr:uid="{00000000-0005-0000-0000-0000C43D0000}"/>
    <cellStyle name="Normal 2 3 3 4 3 6" xfId="15812" xr:uid="{00000000-0005-0000-0000-0000C53D0000}"/>
    <cellStyle name="Normal 2 3 3 4 3 6 2" xfId="15813" xr:uid="{00000000-0005-0000-0000-0000C63D0000}"/>
    <cellStyle name="Normal 2 3 3 4 3 7" xfId="15814" xr:uid="{00000000-0005-0000-0000-0000C73D0000}"/>
    <cellStyle name="Normal 2 3 3 4 4" xfId="15815" xr:uid="{00000000-0005-0000-0000-0000C83D0000}"/>
    <cellStyle name="Normal 2 3 3 4 4 2" xfId="15816" xr:uid="{00000000-0005-0000-0000-0000C93D0000}"/>
    <cellStyle name="Normal 2 3 3 4 4 2 2" xfId="15817" xr:uid="{00000000-0005-0000-0000-0000CA3D0000}"/>
    <cellStyle name="Normal 2 3 3 4 4 3" xfId="15818" xr:uid="{00000000-0005-0000-0000-0000CB3D0000}"/>
    <cellStyle name="Normal 2 3 3 4 5" xfId="15819" xr:uid="{00000000-0005-0000-0000-0000CC3D0000}"/>
    <cellStyle name="Normal 2 3 3 4 5 2" xfId="15820" xr:uid="{00000000-0005-0000-0000-0000CD3D0000}"/>
    <cellStyle name="Normal 2 3 3 4 5 2 2" xfId="15821" xr:uid="{00000000-0005-0000-0000-0000CE3D0000}"/>
    <cellStyle name="Normal 2 3 3 4 5 3" xfId="15822" xr:uid="{00000000-0005-0000-0000-0000CF3D0000}"/>
    <cellStyle name="Normal 2 3 3 4 6" xfId="15823" xr:uid="{00000000-0005-0000-0000-0000D03D0000}"/>
    <cellStyle name="Normal 2 3 3 4 6 2" xfId="15824" xr:uid="{00000000-0005-0000-0000-0000D13D0000}"/>
    <cellStyle name="Normal 2 3 3 4 6 2 2" xfId="15825" xr:uid="{00000000-0005-0000-0000-0000D23D0000}"/>
    <cellStyle name="Normal 2 3 3 4 6 3" xfId="15826" xr:uid="{00000000-0005-0000-0000-0000D33D0000}"/>
    <cellStyle name="Normal 2 3 3 4 7" xfId="15827" xr:uid="{00000000-0005-0000-0000-0000D43D0000}"/>
    <cellStyle name="Normal 2 3 3 4 7 2" xfId="15828" xr:uid="{00000000-0005-0000-0000-0000D53D0000}"/>
    <cellStyle name="Normal 2 3 3 4 8" xfId="15829" xr:uid="{00000000-0005-0000-0000-0000D63D0000}"/>
    <cellStyle name="Normal 2 3 3 4 8 2" xfId="15830" xr:uid="{00000000-0005-0000-0000-0000D73D0000}"/>
    <cellStyle name="Normal 2 3 3 4 9" xfId="15831" xr:uid="{00000000-0005-0000-0000-0000D83D0000}"/>
    <cellStyle name="Normal 2 3 3 5" xfId="15832" xr:uid="{00000000-0005-0000-0000-0000D93D0000}"/>
    <cellStyle name="Normal 2 3 3 5 2" xfId="15833" xr:uid="{00000000-0005-0000-0000-0000DA3D0000}"/>
    <cellStyle name="Normal 2 3 3 5 2 2" xfId="15834" xr:uid="{00000000-0005-0000-0000-0000DB3D0000}"/>
    <cellStyle name="Normal 2 3 3 5 2 2 2" xfId="15835" xr:uid="{00000000-0005-0000-0000-0000DC3D0000}"/>
    <cellStyle name="Normal 2 3 3 5 2 2 2 2" xfId="15836" xr:uid="{00000000-0005-0000-0000-0000DD3D0000}"/>
    <cellStyle name="Normal 2 3 3 5 2 2 3" xfId="15837" xr:uid="{00000000-0005-0000-0000-0000DE3D0000}"/>
    <cellStyle name="Normal 2 3 3 5 2 3" xfId="15838" xr:uid="{00000000-0005-0000-0000-0000DF3D0000}"/>
    <cellStyle name="Normal 2 3 3 5 2 3 2" xfId="15839" xr:uid="{00000000-0005-0000-0000-0000E03D0000}"/>
    <cellStyle name="Normal 2 3 3 5 2 3 2 2" xfId="15840" xr:uid="{00000000-0005-0000-0000-0000E13D0000}"/>
    <cellStyle name="Normal 2 3 3 5 2 3 3" xfId="15841" xr:uid="{00000000-0005-0000-0000-0000E23D0000}"/>
    <cellStyle name="Normal 2 3 3 5 2 4" xfId="15842" xr:uid="{00000000-0005-0000-0000-0000E33D0000}"/>
    <cellStyle name="Normal 2 3 3 5 2 4 2" xfId="15843" xr:uid="{00000000-0005-0000-0000-0000E43D0000}"/>
    <cellStyle name="Normal 2 3 3 5 2 4 2 2" xfId="15844" xr:uid="{00000000-0005-0000-0000-0000E53D0000}"/>
    <cellStyle name="Normal 2 3 3 5 2 4 3" xfId="15845" xr:uid="{00000000-0005-0000-0000-0000E63D0000}"/>
    <cellStyle name="Normal 2 3 3 5 2 5" xfId="15846" xr:uid="{00000000-0005-0000-0000-0000E73D0000}"/>
    <cellStyle name="Normal 2 3 3 5 2 5 2" xfId="15847" xr:uid="{00000000-0005-0000-0000-0000E83D0000}"/>
    <cellStyle name="Normal 2 3 3 5 2 6" xfId="15848" xr:uid="{00000000-0005-0000-0000-0000E93D0000}"/>
    <cellStyle name="Normal 2 3 3 5 2 6 2" xfId="15849" xr:uid="{00000000-0005-0000-0000-0000EA3D0000}"/>
    <cellStyle name="Normal 2 3 3 5 2 7" xfId="15850" xr:uid="{00000000-0005-0000-0000-0000EB3D0000}"/>
    <cellStyle name="Normal 2 3 3 5 3" xfId="15851" xr:uid="{00000000-0005-0000-0000-0000EC3D0000}"/>
    <cellStyle name="Normal 2 3 3 5 3 2" xfId="15852" xr:uid="{00000000-0005-0000-0000-0000ED3D0000}"/>
    <cellStyle name="Normal 2 3 3 5 3 2 2" xfId="15853" xr:uid="{00000000-0005-0000-0000-0000EE3D0000}"/>
    <cellStyle name="Normal 2 3 3 5 3 3" xfId="15854" xr:uid="{00000000-0005-0000-0000-0000EF3D0000}"/>
    <cellStyle name="Normal 2 3 3 5 4" xfId="15855" xr:uid="{00000000-0005-0000-0000-0000F03D0000}"/>
    <cellStyle name="Normal 2 3 3 5 4 2" xfId="15856" xr:uid="{00000000-0005-0000-0000-0000F13D0000}"/>
    <cellStyle name="Normal 2 3 3 5 4 2 2" xfId="15857" xr:uid="{00000000-0005-0000-0000-0000F23D0000}"/>
    <cellStyle name="Normal 2 3 3 5 4 3" xfId="15858" xr:uid="{00000000-0005-0000-0000-0000F33D0000}"/>
    <cellStyle name="Normal 2 3 3 5 5" xfId="15859" xr:uid="{00000000-0005-0000-0000-0000F43D0000}"/>
    <cellStyle name="Normal 2 3 3 5 5 2" xfId="15860" xr:uid="{00000000-0005-0000-0000-0000F53D0000}"/>
    <cellStyle name="Normal 2 3 3 5 5 2 2" xfId="15861" xr:uid="{00000000-0005-0000-0000-0000F63D0000}"/>
    <cellStyle name="Normal 2 3 3 5 5 3" xfId="15862" xr:uid="{00000000-0005-0000-0000-0000F73D0000}"/>
    <cellStyle name="Normal 2 3 3 5 6" xfId="15863" xr:uid="{00000000-0005-0000-0000-0000F83D0000}"/>
    <cellStyle name="Normal 2 3 3 5 6 2" xfId="15864" xr:uid="{00000000-0005-0000-0000-0000F93D0000}"/>
    <cellStyle name="Normal 2 3 3 5 7" xfId="15865" xr:uid="{00000000-0005-0000-0000-0000FA3D0000}"/>
    <cellStyle name="Normal 2 3 3 5 7 2" xfId="15866" xr:uid="{00000000-0005-0000-0000-0000FB3D0000}"/>
    <cellStyle name="Normal 2 3 3 5 8" xfId="15867" xr:uid="{00000000-0005-0000-0000-0000FC3D0000}"/>
    <cellStyle name="Normal 2 3 3 6" xfId="15868" xr:uid="{00000000-0005-0000-0000-0000FD3D0000}"/>
    <cellStyle name="Normal 2 3 3 6 2" xfId="15869" xr:uid="{00000000-0005-0000-0000-0000FE3D0000}"/>
    <cellStyle name="Normal 2 3 3 6 2 2" xfId="15870" xr:uid="{00000000-0005-0000-0000-0000FF3D0000}"/>
    <cellStyle name="Normal 2 3 3 6 2 2 2" xfId="15871" xr:uid="{00000000-0005-0000-0000-0000003E0000}"/>
    <cellStyle name="Normal 2 3 3 6 2 3" xfId="15872" xr:uid="{00000000-0005-0000-0000-0000013E0000}"/>
    <cellStyle name="Normal 2 3 3 6 3" xfId="15873" xr:uid="{00000000-0005-0000-0000-0000023E0000}"/>
    <cellStyle name="Normal 2 3 3 6 3 2" xfId="15874" xr:uid="{00000000-0005-0000-0000-0000033E0000}"/>
    <cellStyle name="Normal 2 3 3 6 3 2 2" xfId="15875" xr:uid="{00000000-0005-0000-0000-0000043E0000}"/>
    <cellStyle name="Normal 2 3 3 6 3 3" xfId="15876" xr:uid="{00000000-0005-0000-0000-0000053E0000}"/>
    <cellStyle name="Normal 2 3 3 6 4" xfId="15877" xr:uid="{00000000-0005-0000-0000-0000063E0000}"/>
    <cellStyle name="Normal 2 3 3 6 4 2" xfId="15878" xr:uid="{00000000-0005-0000-0000-0000073E0000}"/>
    <cellStyle name="Normal 2 3 3 6 4 2 2" xfId="15879" xr:uid="{00000000-0005-0000-0000-0000083E0000}"/>
    <cellStyle name="Normal 2 3 3 6 4 3" xfId="15880" xr:uid="{00000000-0005-0000-0000-0000093E0000}"/>
    <cellStyle name="Normal 2 3 3 6 5" xfId="15881" xr:uid="{00000000-0005-0000-0000-00000A3E0000}"/>
    <cellStyle name="Normal 2 3 3 6 5 2" xfId="15882" xr:uid="{00000000-0005-0000-0000-00000B3E0000}"/>
    <cellStyle name="Normal 2 3 3 6 6" xfId="15883" xr:uid="{00000000-0005-0000-0000-00000C3E0000}"/>
    <cellStyle name="Normal 2 3 3 6 6 2" xfId="15884" xr:uid="{00000000-0005-0000-0000-00000D3E0000}"/>
    <cellStyle name="Normal 2 3 3 6 7" xfId="15885" xr:uid="{00000000-0005-0000-0000-00000E3E0000}"/>
    <cellStyle name="Normal 2 3 3 7" xfId="15886" xr:uid="{00000000-0005-0000-0000-00000F3E0000}"/>
    <cellStyle name="Normal 2 3 3 7 2" xfId="15887" xr:uid="{00000000-0005-0000-0000-0000103E0000}"/>
    <cellStyle name="Normal 2 3 3 7 2 2" xfId="15888" xr:uid="{00000000-0005-0000-0000-0000113E0000}"/>
    <cellStyle name="Normal 2 3 3 7 2 2 2" xfId="15889" xr:uid="{00000000-0005-0000-0000-0000123E0000}"/>
    <cellStyle name="Normal 2 3 3 7 2 3" xfId="15890" xr:uid="{00000000-0005-0000-0000-0000133E0000}"/>
    <cellStyle name="Normal 2 3 3 7 3" xfId="15891" xr:uid="{00000000-0005-0000-0000-0000143E0000}"/>
    <cellStyle name="Normal 2 3 3 7 3 2" xfId="15892" xr:uid="{00000000-0005-0000-0000-0000153E0000}"/>
    <cellStyle name="Normal 2 3 3 7 3 2 2" xfId="15893" xr:uid="{00000000-0005-0000-0000-0000163E0000}"/>
    <cellStyle name="Normal 2 3 3 7 3 3" xfId="15894" xr:uid="{00000000-0005-0000-0000-0000173E0000}"/>
    <cellStyle name="Normal 2 3 3 7 4" xfId="15895" xr:uid="{00000000-0005-0000-0000-0000183E0000}"/>
    <cellStyle name="Normal 2 3 3 7 4 2" xfId="15896" xr:uid="{00000000-0005-0000-0000-0000193E0000}"/>
    <cellStyle name="Normal 2 3 3 7 4 2 2" xfId="15897" xr:uid="{00000000-0005-0000-0000-00001A3E0000}"/>
    <cellStyle name="Normal 2 3 3 7 4 3" xfId="15898" xr:uid="{00000000-0005-0000-0000-00001B3E0000}"/>
    <cellStyle name="Normal 2 3 3 7 5" xfId="15899" xr:uid="{00000000-0005-0000-0000-00001C3E0000}"/>
    <cellStyle name="Normal 2 3 3 7 5 2" xfId="15900" xr:uid="{00000000-0005-0000-0000-00001D3E0000}"/>
    <cellStyle name="Normal 2 3 3 7 6" xfId="15901" xr:uid="{00000000-0005-0000-0000-00001E3E0000}"/>
    <cellStyle name="Normal 2 3 3 7 6 2" xfId="15902" xr:uid="{00000000-0005-0000-0000-00001F3E0000}"/>
    <cellStyle name="Normal 2 3 3 7 7" xfId="15903" xr:uid="{00000000-0005-0000-0000-0000203E0000}"/>
    <cellStyle name="Normal 2 3 3 8" xfId="15904" xr:uid="{00000000-0005-0000-0000-0000213E0000}"/>
    <cellStyle name="Normal 2 3 3 8 2" xfId="15905" xr:uid="{00000000-0005-0000-0000-0000223E0000}"/>
    <cellStyle name="Normal 2 3 3 8 2 2" xfId="15906" xr:uid="{00000000-0005-0000-0000-0000233E0000}"/>
    <cellStyle name="Normal 2 3 3 8 3" xfId="15907" xr:uid="{00000000-0005-0000-0000-0000243E0000}"/>
    <cellStyle name="Normal 2 3 3 9" xfId="15908" xr:uid="{00000000-0005-0000-0000-0000253E0000}"/>
    <cellStyle name="Normal 2 3 3 9 2" xfId="15909" xr:uid="{00000000-0005-0000-0000-0000263E0000}"/>
    <cellStyle name="Normal 2 3 3 9 2 2" xfId="15910" xr:uid="{00000000-0005-0000-0000-0000273E0000}"/>
    <cellStyle name="Normal 2 3 3 9 3" xfId="15911" xr:uid="{00000000-0005-0000-0000-0000283E0000}"/>
    <cellStyle name="Normal 2 3 3_Confidential Information" xfId="15912" xr:uid="{00000000-0005-0000-0000-0000293E0000}"/>
    <cellStyle name="Normal 2 3 4" xfId="15913" xr:uid="{00000000-0005-0000-0000-00002A3E0000}"/>
    <cellStyle name="Normal 2 3 4 10" xfId="15914" xr:uid="{00000000-0005-0000-0000-00002B3E0000}"/>
    <cellStyle name="Normal 2 3 4 10 2" xfId="15915" xr:uid="{00000000-0005-0000-0000-00002C3E0000}"/>
    <cellStyle name="Normal 2 3 4 11" xfId="15916" xr:uid="{00000000-0005-0000-0000-00002D3E0000}"/>
    <cellStyle name="Normal 2 3 4 2" xfId="15917" xr:uid="{00000000-0005-0000-0000-00002E3E0000}"/>
    <cellStyle name="Normal 2 3 4 2 2" xfId="15918" xr:uid="{00000000-0005-0000-0000-00002F3E0000}"/>
    <cellStyle name="Normal 2 3 4 2 2 2" xfId="15919" xr:uid="{00000000-0005-0000-0000-0000303E0000}"/>
    <cellStyle name="Normal 2 3 4 2 2 2 2" xfId="15920" xr:uid="{00000000-0005-0000-0000-0000313E0000}"/>
    <cellStyle name="Normal 2 3 4 2 2 2 2 2" xfId="15921" xr:uid="{00000000-0005-0000-0000-0000323E0000}"/>
    <cellStyle name="Normal 2 3 4 2 2 2 3" xfId="15922" xr:uid="{00000000-0005-0000-0000-0000333E0000}"/>
    <cellStyle name="Normal 2 3 4 2 2 3" xfId="15923" xr:uid="{00000000-0005-0000-0000-0000343E0000}"/>
    <cellStyle name="Normal 2 3 4 2 2 3 2" xfId="15924" xr:uid="{00000000-0005-0000-0000-0000353E0000}"/>
    <cellStyle name="Normal 2 3 4 2 2 3 2 2" xfId="15925" xr:uid="{00000000-0005-0000-0000-0000363E0000}"/>
    <cellStyle name="Normal 2 3 4 2 2 3 3" xfId="15926" xr:uid="{00000000-0005-0000-0000-0000373E0000}"/>
    <cellStyle name="Normal 2 3 4 2 2 4" xfId="15927" xr:uid="{00000000-0005-0000-0000-0000383E0000}"/>
    <cellStyle name="Normal 2 3 4 2 2 4 2" xfId="15928" xr:uid="{00000000-0005-0000-0000-0000393E0000}"/>
    <cellStyle name="Normal 2 3 4 2 2 4 2 2" xfId="15929" xr:uid="{00000000-0005-0000-0000-00003A3E0000}"/>
    <cellStyle name="Normal 2 3 4 2 2 4 3" xfId="15930" xr:uid="{00000000-0005-0000-0000-00003B3E0000}"/>
    <cellStyle name="Normal 2 3 4 2 2 5" xfId="15931" xr:uid="{00000000-0005-0000-0000-00003C3E0000}"/>
    <cellStyle name="Normal 2 3 4 2 2 5 2" xfId="15932" xr:uid="{00000000-0005-0000-0000-00003D3E0000}"/>
    <cellStyle name="Normal 2 3 4 2 2 6" xfId="15933" xr:uid="{00000000-0005-0000-0000-00003E3E0000}"/>
    <cellStyle name="Normal 2 3 4 2 2 6 2" xfId="15934" xr:uid="{00000000-0005-0000-0000-00003F3E0000}"/>
    <cellStyle name="Normal 2 3 4 2 2 7" xfId="15935" xr:uid="{00000000-0005-0000-0000-0000403E0000}"/>
    <cellStyle name="Normal 2 3 4 2 3" xfId="15936" xr:uid="{00000000-0005-0000-0000-0000413E0000}"/>
    <cellStyle name="Normal 2 3 4 2 3 2" xfId="15937" xr:uid="{00000000-0005-0000-0000-0000423E0000}"/>
    <cellStyle name="Normal 2 3 4 2 3 2 2" xfId="15938" xr:uid="{00000000-0005-0000-0000-0000433E0000}"/>
    <cellStyle name="Normal 2 3 4 2 3 2 2 2" xfId="15939" xr:uid="{00000000-0005-0000-0000-0000443E0000}"/>
    <cellStyle name="Normal 2 3 4 2 3 2 3" xfId="15940" xr:uid="{00000000-0005-0000-0000-0000453E0000}"/>
    <cellStyle name="Normal 2 3 4 2 3 3" xfId="15941" xr:uid="{00000000-0005-0000-0000-0000463E0000}"/>
    <cellStyle name="Normal 2 3 4 2 3 3 2" xfId="15942" xr:uid="{00000000-0005-0000-0000-0000473E0000}"/>
    <cellStyle name="Normal 2 3 4 2 3 3 2 2" xfId="15943" xr:uid="{00000000-0005-0000-0000-0000483E0000}"/>
    <cellStyle name="Normal 2 3 4 2 3 3 3" xfId="15944" xr:uid="{00000000-0005-0000-0000-0000493E0000}"/>
    <cellStyle name="Normal 2 3 4 2 3 4" xfId="15945" xr:uid="{00000000-0005-0000-0000-00004A3E0000}"/>
    <cellStyle name="Normal 2 3 4 2 3 4 2" xfId="15946" xr:uid="{00000000-0005-0000-0000-00004B3E0000}"/>
    <cellStyle name="Normal 2 3 4 2 3 4 2 2" xfId="15947" xr:uid="{00000000-0005-0000-0000-00004C3E0000}"/>
    <cellStyle name="Normal 2 3 4 2 3 4 3" xfId="15948" xr:uid="{00000000-0005-0000-0000-00004D3E0000}"/>
    <cellStyle name="Normal 2 3 4 2 3 5" xfId="15949" xr:uid="{00000000-0005-0000-0000-00004E3E0000}"/>
    <cellStyle name="Normal 2 3 4 2 3 5 2" xfId="15950" xr:uid="{00000000-0005-0000-0000-00004F3E0000}"/>
    <cellStyle name="Normal 2 3 4 2 3 6" xfId="15951" xr:uid="{00000000-0005-0000-0000-0000503E0000}"/>
    <cellStyle name="Normal 2 3 4 2 3 6 2" xfId="15952" xr:uid="{00000000-0005-0000-0000-0000513E0000}"/>
    <cellStyle name="Normal 2 3 4 2 3 7" xfId="15953" xr:uid="{00000000-0005-0000-0000-0000523E0000}"/>
    <cellStyle name="Normal 2 3 4 2 4" xfId="15954" xr:uid="{00000000-0005-0000-0000-0000533E0000}"/>
    <cellStyle name="Normal 2 3 4 2 4 2" xfId="15955" xr:uid="{00000000-0005-0000-0000-0000543E0000}"/>
    <cellStyle name="Normal 2 3 4 2 4 2 2" xfId="15956" xr:uid="{00000000-0005-0000-0000-0000553E0000}"/>
    <cellStyle name="Normal 2 3 4 2 4 3" xfId="15957" xr:uid="{00000000-0005-0000-0000-0000563E0000}"/>
    <cellStyle name="Normal 2 3 4 2 5" xfId="15958" xr:uid="{00000000-0005-0000-0000-0000573E0000}"/>
    <cellStyle name="Normal 2 3 4 2 5 2" xfId="15959" xr:uid="{00000000-0005-0000-0000-0000583E0000}"/>
    <cellStyle name="Normal 2 3 4 2 5 2 2" xfId="15960" xr:uid="{00000000-0005-0000-0000-0000593E0000}"/>
    <cellStyle name="Normal 2 3 4 2 5 3" xfId="15961" xr:uid="{00000000-0005-0000-0000-00005A3E0000}"/>
    <cellStyle name="Normal 2 3 4 2 6" xfId="15962" xr:uid="{00000000-0005-0000-0000-00005B3E0000}"/>
    <cellStyle name="Normal 2 3 4 2 6 2" xfId="15963" xr:uid="{00000000-0005-0000-0000-00005C3E0000}"/>
    <cellStyle name="Normal 2 3 4 2 6 2 2" xfId="15964" xr:uid="{00000000-0005-0000-0000-00005D3E0000}"/>
    <cellStyle name="Normal 2 3 4 2 6 3" xfId="15965" xr:uid="{00000000-0005-0000-0000-00005E3E0000}"/>
    <cellStyle name="Normal 2 3 4 2 7" xfId="15966" xr:uid="{00000000-0005-0000-0000-00005F3E0000}"/>
    <cellStyle name="Normal 2 3 4 2 7 2" xfId="15967" xr:uid="{00000000-0005-0000-0000-0000603E0000}"/>
    <cellStyle name="Normal 2 3 4 2 8" xfId="15968" xr:uid="{00000000-0005-0000-0000-0000613E0000}"/>
    <cellStyle name="Normal 2 3 4 2 8 2" xfId="15969" xr:uid="{00000000-0005-0000-0000-0000623E0000}"/>
    <cellStyle name="Normal 2 3 4 2 9" xfId="15970" xr:uid="{00000000-0005-0000-0000-0000633E0000}"/>
    <cellStyle name="Normal 2 3 4 3" xfId="15971" xr:uid="{00000000-0005-0000-0000-0000643E0000}"/>
    <cellStyle name="Normal 2 3 4 3 2" xfId="15972" xr:uid="{00000000-0005-0000-0000-0000653E0000}"/>
    <cellStyle name="Normal 2 3 4 3 2 2" xfId="15973" xr:uid="{00000000-0005-0000-0000-0000663E0000}"/>
    <cellStyle name="Normal 2 3 4 3 2 2 2" xfId="15974" xr:uid="{00000000-0005-0000-0000-0000673E0000}"/>
    <cellStyle name="Normal 2 3 4 3 2 2 2 2" xfId="15975" xr:uid="{00000000-0005-0000-0000-0000683E0000}"/>
    <cellStyle name="Normal 2 3 4 3 2 2 3" xfId="15976" xr:uid="{00000000-0005-0000-0000-0000693E0000}"/>
    <cellStyle name="Normal 2 3 4 3 2 3" xfId="15977" xr:uid="{00000000-0005-0000-0000-00006A3E0000}"/>
    <cellStyle name="Normal 2 3 4 3 2 3 2" xfId="15978" xr:uid="{00000000-0005-0000-0000-00006B3E0000}"/>
    <cellStyle name="Normal 2 3 4 3 2 3 2 2" xfId="15979" xr:uid="{00000000-0005-0000-0000-00006C3E0000}"/>
    <cellStyle name="Normal 2 3 4 3 2 3 3" xfId="15980" xr:uid="{00000000-0005-0000-0000-00006D3E0000}"/>
    <cellStyle name="Normal 2 3 4 3 2 4" xfId="15981" xr:uid="{00000000-0005-0000-0000-00006E3E0000}"/>
    <cellStyle name="Normal 2 3 4 3 2 4 2" xfId="15982" xr:uid="{00000000-0005-0000-0000-00006F3E0000}"/>
    <cellStyle name="Normal 2 3 4 3 2 4 2 2" xfId="15983" xr:uid="{00000000-0005-0000-0000-0000703E0000}"/>
    <cellStyle name="Normal 2 3 4 3 2 4 3" xfId="15984" xr:uid="{00000000-0005-0000-0000-0000713E0000}"/>
    <cellStyle name="Normal 2 3 4 3 2 5" xfId="15985" xr:uid="{00000000-0005-0000-0000-0000723E0000}"/>
    <cellStyle name="Normal 2 3 4 3 2 5 2" xfId="15986" xr:uid="{00000000-0005-0000-0000-0000733E0000}"/>
    <cellStyle name="Normal 2 3 4 3 2 6" xfId="15987" xr:uid="{00000000-0005-0000-0000-0000743E0000}"/>
    <cellStyle name="Normal 2 3 4 3 2 6 2" xfId="15988" xr:uid="{00000000-0005-0000-0000-0000753E0000}"/>
    <cellStyle name="Normal 2 3 4 3 2 7" xfId="15989" xr:uid="{00000000-0005-0000-0000-0000763E0000}"/>
    <cellStyle name="Normal 2 3 4 3 3" xfId="15990" xr:uid="{00000000-0005-0000-0000-0000773E0000}"/>
    <cellStyle name="Normal 2 3 4 3 3 2" xfId="15991" xr:uid="{00000000-0005-0000-0000-0000783E0000}"/>
    <cellStyle name="Normal 2 3 4 3 3 2 2" xfId="15992" xr:uid="{00000000-0005-0000-0000-0000793E0000}"/>
    <cellStyle name="Normal 2 3 4 3 3 3" xfId="15993" xr:uid="{00000000-0005-0000-0000-00007A3E0000}"/>
    <cellStyle name="Normal 2 3 4 3 4" xfId="15994" xr:uid="{00000000-0005-0000-0000-00007B3E0000}"/>
    <cellStyle name="Normal 2 3 4 3 4 2" xfId="15995" xr:uid="{00000000-0005-0000-0000-00007C3E0000}"/>
    <cellStyle name="Normal 2 3 4 3 4 2 2" xfId="15996" xr:uid="{00000000-0005-0000-0000-00007D3E0000}"/>
    <cellStyle name="Normal 2 3 4 3 4 3" xfId="15997" xr:uid="{00000000-0005-0000-0000-00007E3E0000}"/>
    <cellStyle name="Normal 2 3 4 3 5" xfId="15998" xr:uid="{00000000-0005-0000-0000-00007F3E0000}"/>
    <cellStyle name="Normal 2 3 4 3 5 2" xfId="15999" xr:uid="{00000000-0005-0000-0000-0000803E0000}"/>
    <cellStyle name="Normal 2 3 4 3 5 2 2" xfId="16000" xr:uid="{00000000-0005-0000-0000-0000813E0000}"/>
    <cellStyle name="Normal 2 3 4 3 5 3" xfId="16001" xr:uid="{00000000-0005-0000-0000-0000823E0000}"/>
    <cellStyle name="Normal 2 3 4 3 6" xfId="16002" xr:uid="{00000000-0005-0000-0000-0000833E0000}"/>
    <cellStyle name="Normal 2 3 4 3 6 2" xfId="16003" xr:uid="{00000000-0005-0000-0000-0000843E0000}"/>
    <cellStyle name="Normal 2 3 4 3 7" xfId="16004" xr:uid="{00000000-0005-0000-0000-0000853E0000}"/>
    <cellStyle name="Normal 2 3 4 3 7 2" xfId="16005" xr:uid="{00000000-0005-0000-0000-0000863E0000}"/>
    <cellStyle name="Normal 2 3 4 3 8" xfId="16006" xr:uid="{00000000-0005-0000-0000-0000873E0000}"/>
    <cellStyle name="Normal 2 3 4 4" xfId="16007" xr:uid="{00000000-0005-0000-0000-0000883E0000}"/>
    <cellStyle name="Normal 2 3 4 4 2" xfId="16008" xr:uid="{00000000-0005-0000-0000-0000893E0000}"/>
    <cellStyle name="Normal 2 3 4 4 2 2" xfId="16009" xr:uid="{00000000-0005-0000-0000-00008A3E0000}"/>
    <cellStyle name="Normal 2 3 4 4 2 2 2" xfId="16010" xr:uid="{00000000-0005-0000-0000-00008B3E0000}"/>
    <cellStyle name="Normal 2 3 4 4 2 3" xfId="16011" xr:uid="{00000000-0005-0000-0000-00008C3E0000}"/>
    <cellStyle name="Normal 2 3 4 4 3" xfId="16012" xr:uid="{00000000-0005-0000-0000-00008D3E0000}"/>
    <cellStyle name="Normal 2 3 4 4 3 2" xfId="16013" xr:uid="{00000000-0005-0000-0000-00008E3E0000}"/>
    <cellStyle name="Normal 2 3 4 4 3 2 2" xfId="16014" xr:uid="{00000000-0005-0000-0000-00008F3E0000}"/>
    <cellStyle name="Normal 2 3 4 4 3 3" xfId="16015" xr:uid="{00000000-0005-0000-0000-0000903E0000}"/>
    <cellStyle name="Normal 2 3 4 4 4" xfId="16016" xr:uid="{00000000-0005-0000-0000-0000913E0000}"/>
    <cellStyle name="Normal 2 3 4 4 4 2" xfId="16017" xr:uid="{00000000-0005-0000-0000-0000923E0000}"/>
    <cellStyle name="Normal 2 3 4 4 4 2 2" xfId="16018" xr:uid="{00000000-0005-0000-0000-0000933E0000}"/>
    <cellStyle name="Normal 2 3 4 4 4 3" xfId="16019" xr:uid="{00000000-0005-0000-0000-0000943E0000}"/>
    <cellStyle name="Normal 2 3 4 4 5" xfId="16020" xr:uid="{00000000-0005-0000-0000-0000953E0000}"/>
    <cellStyle name="Normal 2 3 4 4 5 2" xfId="16021" xr:uid="{00000000-0005-0000-0000-0000963E0000}"/>
    <cellStyle name="Normal 2 3 4 4 6" xfId="16022" xr:uid="{00000000-0005-0000-0000-0000973E0000}"/>
    <cellStyle name="Normal 2 3 4 4 6 2" xfId="16023" xr:uid="{00000000-0005-0000-0000-0000983E0000}"/>
    <cellStyle name="Normal 2 3 4 4 7" xfId="16024" xr:uid="{00000000-0005-0000-0000-0000993E0000}"/>
    <cellStyle name="Normal 2 3 4 5" xfId="16025" xr:uid="{00000000-0005-0000-0000-00009A3E0000}"/>
    <cellStyle name="Normal 2 3 4 5 2" xfId="16026" xr:uid="{00000000-0005-0000-0000-00009B3E0000}"/>
    <cellStyle name="Normal 2 3 4 5 2 2" xfId="16027" xr:uid="{00000000-0005-0000-0000-00009C3E0000}"/>
    <cellStyle name="Normal 2 3 4 5 2 2 2" xfId="16028" xr:uid="{00000000-0005-0000-0000-00009D3E0000}"/>
    <cellStyle name="Normal 2 3 4 5 2 3" xfId="16029" xr:uid="{00000000-0005-0000-0000-00009E3E0000}"/>
    <cellStyle name="Normal 2 3 4 5 3" xfId="16030" xr:uid="{00000000-0005-0000-0000-00009F3E0000}"/>
    <cellStyle name="Normal 2 3 4 5 3 2" xfId="16031" xr:uid="{00000000-0005-0000-0000-0000A03E0000}"/>
    <cellStyle name="Normal 2 3 4 5 3 2 2" xfId="16032" xr:uid="{00000000-0005-0000-0000-0000A13E0000}"/>
    <cellStyle name="Normal 2 3 4 5 3 3" xfId="16033" xr:uid="{00000000-0005-0000-0000-0000A23E0000}"/>
    <cellStyle name="Normal 2 3 4 5 4" xfId="16034" xr:uid="{00000000-0005-0000-0000-0000A33E0000}"/>
    <cellStyle name="Normal 2 3 4 5 4 2" xfId="16035" xr:uid="{00000000-0005-0000-0000-0000A43E0000}"/>
    <cellStyle name="Normal 2 3 4 5 4 2 2" xfId="16036" xr:uid="{00000000-0005-0000-0000-0000A53E0000}"/>
    <cellStyle name="Normal 2 3 4 5 4 3" xfId="16037" xr:uid="{00000000-0005-0000-0000-0000A63E0000}"/>
    <cellStyle name="Normal 2 3 4 5 5" xfId="16038" xr:uid="{00000000-0005-0000-0000-0000A73E0000}"/>
    <cellStyle name="Normal 2 3 4 5 5 2" xfId="16039" xr:uid="{00000000-0005-0000-0000-0000A83E0000}"/>
    <cellStyle name="Normal 2 3 4 5 6" xfId="16040" xr:uid="{00000000-0005-0000-0000-0000A93E0000}"/>
    <cellStyle name="Normal 2 3 4 5 6 2" xfId="16041" xr:uid="{00000000-0005-0000-0000-0000AA3E0000}"/>
    <cellStyle name="Normal 2 3 4 5 7" xfId="16042" xr:uid="{00000000-0005-0000-0000-0000AB3E0000}"/>
    <cellStyle name="Normal 2 3 4 6" xfId="16043" xr:uid="{00000000-0005-0000-0000-0000AC3E0000}"/>
    <cellStyle name="Normal 2 3 4 6 2" xfId="16044" xr:uid="{00000000-0005-0000-0000-0000AD3E0000}"/>
    <cellStyle name="Normal 2 3 4 6 2 2" xfId="16045" xr:uid="{00000000-0005-0000-0000-0000AE3E0000}"/>
    <cellStyle name="Normal 2 3 4 6 3" xfId="16046" xr:uid="{00000000-0005-0000-0000-0000AF3E0000}"/>
    <cellStyle name="Normal 2 3 4 7" xfId="16047" xr:uid="{00000000-0005-0000-0000-0000B03E0000}"/>
    <cellStyle name="Normal 2 3 4 7 2" xfId="16048" xr:uid="{00000000-0005-0000-0000-0000B13E0000}"/>
    <cellStyle name="Normal 2 3 4 7 2 2" xfId="16049" xr:uid="{00000000-0005-0000-0000-0000B23E0000}"/>
    <cellStyle name="Normal 2 3 4 7 3" xfId="16050" xr:uid="{00000000-0005-0000-0000-0000B33E0000}"/>
    <cellStyle name="Normal 2 3 4 8" xfId="16051" xr:uid="{00000000-0005-0000-0000-0000B43E0000}"/>
    <cellStyle name="Normal 2 3 4 8 2" xfId="16052" xr:uid="{00000000-0005-0000-0000-0000B53E0000}"/>
    <cellStyle name="Normal 2 3 4 8 2 2" xfId="16053" xr:uid="{00000000-0005-0000-0000-0000B63E0000}"/>
    <cellStyle name="Normal 2 3 4 8 3" xfId="16054" xr:uid="{00000000-0005-0000-0000-0000B73E0000}"/>
    <cellStyle name="Normal 2 3 4 9" xfId="16055" xr:uid="{00000000-0005-0000-0000-0000B83E0000}"/>
    <cellStyle name="Normal 2 3 4 9 2" xfId="16056" xr:uid="{00000000-0005-0000-0000-0000B93E0000}"/>
    <cellStyle name="Normal 2 3 5" xfId="16057" xr:uid="{00000000-0005-0000-0000-0000BA3E0000}"/>
    <cellStyle name="Normal 2 3 5 10" xfId="16058" xr:uid="{00000000-0005-0000-0000-0000BB3E0000}"/>
    <cellStyle name="Normal 2 3 5 10 2" xfId="16059" xr:uid="{00000000-0005-0000-0000-0000BC3E0000}"/>
    <cellStyle name="Normal 2 3 5 11" xfId="16060" xr:uid="{00000000-0005-0000-0000-0000BD3E0000}"/>
    <cellStyle name="Normal 2 3 5 2" xfId="16061" xr:uid="{00000000-0005-0000-0000-0000BE3E0000}"/>
    <cellStyle name="Normal 2 3 5 2 2" xfId="16062" xr:uid="{00000000-0005-0000-0000-0000BF3E0000}"/>
    <cellStyle name="Normal 2 3 5 2 2 2" xfId="16063" xr:uid="{00000000-0005-0000-0000-0000C03E0000}"/>
    <cellStyle name="Normal 2 3 5 2 2 2 2" xfId="16064" xr:uid="{00000000-0005-0000-0000-0000C13E0000}"/>
    <cellStyle name="Normal 2 3 5 2 2 2 2 2" xfId="16065" xr:uid="{00000000-0005-0000-0000-0000C23E0000}"/>
    <cellStyle name="Normal 2 3 5 2 2 2 3" xfId="16066" xr:uid="{00000000-0005-0000-0000-0000C33E0000}"/>
    <cellStyle name="Normal 2 3 5 2 2 3" xfId="16067" xr:uid="{00000000-0005-0000-0000-0000C43E0000}"/>
    <cellStyle name="Normal 2 3 5 2 2 3 2" xfId="16068" xr:uid="{00000000-0005-0000-0000-0000C53E0000}"/>
    <cellStyle name="Normal 2 3 5 2 2 3 2 2" xfId="16069" xr:uid="{00000000-0005-0000-0000-0000C63E0000}"/>
    <cellStyle name="Normal 2 3 5 2 2 3 3" xfId="16070" xr:uid="{00000000-0005-0000-0000-0000C73E0000}"/>
    <cellStyle name="Normal 2 3 5 2 2 4" xfId="16071" xr:uid="{00000000-0005-0000-0000-0000C83E0000}"/>
    <cellStyle name="Normal 2 3 5 2 2 4 2" xfId="16072" xr:uid="{00000000-0005-0000-0000-0000C93E0000}"/>
    <cellStyle name="Normal 2 3 5 2 2 4 2 2" xfId="16073" xr:uid="{00000000-0005-0000-0000-0000CA3E0000}"/>
    <cellStyle name="Normal 2 3 5 2 2 4 3" xfId="16074" xr:uid="{00000000-0005-0000-0000-0000CB3E0000}"/>
    <cellStyle name="Normal 2 3 5 2 2 5" xfId="16075" xr:uid="{00000000-0005-0000-0000-0000CC3E0000}"/>
    <cellStyle name="Normal 2 3 5 2 2 5 2" xfId="16076" xr:uid="{00000000-0005-0000-0000-0000CD3E0000}"/>
    <cellStyle name="Normal 2 3 5 2 2 6" xfId="16077" xr:uid="{00000000-0005-0000-0000-0000CE3E0000}"/>
    <cellStyle name="Normal 2 3 5 2 2 6 2" xfId="16078" xr:uid="{00000000-0005-0000-0000-0000CF3E0000}"/>
    <cellStyle name="Normal 2 3 5 2 2 7" xfId="16079" xr:uid="{00000000-0005-0000-0000-0000D03E0000}"/>
    <cellStyle name="Normal 2 3 5 2 3" xfId="16080" xr:uid="{00000000-0005-0000-0000-0000D13E0000}"/>
    <cellStyle name="Normal 2 3 5 2 3 2" xfId="16081" xr:uid="{00000000-0005-0000-0000-0000D23E0000}"/>
    <cellStyle name="Normal 2 3 5 2 3 2 2" xfId="16082" xr:uid="{00000000-0005-0000-0000-0000D33E0000}"/>
    <cellStyle name="Normal 2 3 5 2 3 2 2 2" xfId="16083" xr:uid="{00000000-0005-0000-0000-0000D43E0000}"/>
    <cellStyle name="Normal 2 3 5 2 3 2 3" xfId="16084" xr:uid="{00000000-0005-0000-0000-0000D53E0000}"/>
    <cellStyle name="Normal 2 3 5 2 3 3" xfId="16085" xr:uid="{00000000-0005-0000-0000-0000D63E0000}"/>
    <cellStyle name="Normal 2 3 5 2 3 3 2" xfId="16086" xr:uid="{00000000-0005-0000-0000-0000D73E0000}"/>
    <cellStyle name="Normal 2 3 5 2 3 3 2 2" xfId="16087" xr:uid="{00000000-0005-0000-0000-0000D83E0000}"/>
    <cellStyle name="Normal 2 3 5 2 3 3 3" xfId="16088" xr:uid="{00000000-0005-0000-0000-0000D93E0000}"/>
    <cellStyle name="Normal 2 3 5 2 3 4" xfId="16089" xr:uid="{00000000-0005-0000-0000-0000DA3E0000}"/>
    <cellStyle name="Normal 2 3 5 2 3 4 2" xfId="16090" xr:uid="{00000000-0005-0000-0000-0000DB3E0000}"/>
    <cellStyle name="Normal 2 3 5 2 3 4 2 2" xfId="16091" xr:uid="{00000000-0005-0000-0000-0000DC3E0000}"/>
    <cellStyle name="Normal 2 3 5 2 3 4 3" xfId="16092" xr:uid="{00000000-0005-0000-0000-0000DD3E0000}"/>
    <cellStyle name="Normal 2 3 5 2 3 5" xfId="16093" xr:uid="{00000000-0005-0000-0000-0000DE3E0000}"/>
    <cellStyle name="Normal 2 3 5 2 3 5 2" xfId="16094" xr:uid="{00000000-0005-0000-0000-0000DF3E0000}"/>
    <cellStyle name="Normal 2 3 5 2 3 6" xfId="16095" xr:uid="{00000000-0005-0000-0000-0000E03E0000}"/>
    <cellStyle name="Normal 2 3 5 2 3 6 2" xfId="16096" xr:uid="{00000000-0005-0000-0000-0000E13E0000}"/>
    <cellStyle name="Normal 2 3 5 2 3 7" xfId="16097" xr:uid="{00000000-0005-0000-0000-0000E23E0000}"/>
    <cellStyle name="Normal 2 3 5 2 4" xfId="16098" xr:uid="{00000000-0005-0000-0000-0000E33E0000}"/>
    <cellStyle name="Normal 2 3 5 2 4 2" xfId="16099" xr:uid="{00000000-0005-0000-0000-0000E43E0000}"/>
    <cellStyle name="Normal 2 3 5 2 4 2 2" xfId="16100" xr:uid="{00000000-0005-0000-0000-0000E53E0000}"/>
    <cellStyle name="Normal 2 3 5 2 4 3" xfId="16101" xr:uid="{00000000-0005-0000-0000-0000E63E0000}"/>
    <cellStyle name="Normal 2 3 5 2 5" xfId="16102" xr:uid="{00000000-0005-0000-0000-0000E73E0000}"/>
    <cellStyle name="Normal 2 3 5 2 5 2" xfId="16103" xr:uid="{00000000-0005-0000-0000-0000E83E0000}"/>
    <cellStyle name="Normal 2 3 5 2 5 2 2" xfId="16104" xr:uid="{00000000-0005-0000-0000-0000E93E0000}"/>
    <cellStyle name="Normal 2 3 5 2 5 3" xfId="16105" xr:uid="{00000000-0005-0000-0000-0000EA3E0000}"/>
    <cellStyle name="Normal 2 3 5 2 6" xfId="16106" xr:uid="{00000000-0005-0000-0000-0000EB3E0000}"/>
    <cellStyle name="Normal 2 3 5 2 6 2" xfId="16107" xr:uid="{00000000-0005-0000-0000-0000EC3E0000}"/>
    <cellStyle name="Normal 2 3 5 2 6 2 2" xfId="16108" xr:uid="{00000000-0005-0000-0000-0000ED3E0000}"/>
    <cellStyle name="Normal 2 3 5 2 6 3" xfId="16109" xr:uid="{00000000-0005-0000-0000-0000EE3E0000}"/>
    <cellStyle name="Normal 2 3 5 2 7" xfId="16110" xr:uid="{00000000-0005-0000-0000-0000EF3E0000}"/>
    <cellStyle name="Normal 2 3 5 2 7 2" xfId="16111" xr:uid="{00000000-0005-0000-0000-0000F03E0000}"/>
    <cellStyle name="Normal 2 3 5 2 8" xfId="16112" xr:uid="{00000000-0005-0000-0000-0000F13E0000}"/>
    <cellStyle name="Normal 2 3 5 2 8 2" xfId="16113" xr:uid="{00000000-0005-0000-0000-0000F23E0000}"/>
    <cellStyle name="Normal 2 3 5 2 9" xfId="16114" xr:uid="{00000000-0005-0000-0000-0000F33E0000}"/>
    <cellStyle name="Normal 2 3 5 3" xfId="16115" xr:uid="{00000000-0005-0000-0000-0000F43E0000}"/>
    <cellStyle name="Normal 2 3 5 3 2" xfId="16116" xr:uid="{00000000-0005-0000-0000-0000F53E0000}"/>
    <cellStyle name="Normal 2 3 5 3 2 2" xfId="16117" xr:uid="{00000000-0005-0000-0000-0000F63E0000}"/>
    <cellStyle name="Normal 2 3 5 3 2 2 2" xfId="16118" xr:uid="{00000000-0005-0000-0000-0000F73E0000}"/>
    <cellStyle name="Normal 2 3 5 3 2 2 2 2" xfId="16119" xr:uid="{00000000-0005-0000-0000-0000F83E0000}"/>
    <cellStyle name="Normal 2 3 5 3 2 2 3" xfId="16120" xr:uid="{00000000-0005-0000-0000-0000F93E0000}"/>
    <cellStyle name="Normal 2 3 5 3 2 3" xfId="16121" xr:uid="{00000000-0005-0000-0000-0000FA3E0000}"/>
    <cellStyle name="Normal 2 3 5 3 2 3 2" xfId="16122" xr:uid="{00000000-0005-0000-0000-0000FB3E0000}"/>
    <cellStyle name="Normal 2 3 5 3 2 3 2 2" xfId="16123" xr:uid="{00000000-0005-0000-0000-0000FC3E0000}"/>
    <cellStyle name="Normal 2 3 5 3 2 3 3" xfId="16124" xr:uid="{00000000-0005-0000-0000-0000FD3E0000}"/>
    <cellStyle name="Normal 2 3 5 3 2 4" xfId="16125" xr:uid="{00000000-0005-0000-0000-0000FE3E0000}"/>
    <cellStyle name="Normal 2 3 5 3 2 4 2" xfId="16126" xr:uid="{00000000-0005-0000-0000-0000FF3E0000}"/>
    <cellStyle name="Normal 2 3 5 3 2 4 2 2" xfId="16127" xr:uid="{00000000-0005-0000-0000-0000003F0000}"/>
    <cellStyle name="Normal 2 3 5 3 2 4 3" xfId="16128" xr:uid="{00000000-0005-0000-0000-0000013F0000}"/>
    <cellStyle name="Normal 2 3 5 3 2 5" xfId="16129" xr:uid="{00000000-0005-0000-0000-0000023F0000}"/>
    <cellStyle name="Normal 2 3 5 3 2 5 2" xfId="16130" xr:uid="{00000000-0005-0000-0000-0000033F0000}"/>
    <cellStyle name="Normal 2 3 5 3 2 6" xfId="16131" xr:uid="{00000000-0005-0000-0000-0000043F0000}"/>
    <cellStyle name="Normal 2 3 5 3 2 6 2" xfId="16132" xr:uid="{00000000-0005-0000-0000-0000053F0000}"/>
    <cellStyle name="Normal 2 3 5 3 2 7" xfId="16133" xr:uid="{00000000-0005-0000-0000-0000063F0000}"/>
    <cellStyle name="Normal 2 3 5 3 3" xfId="16134" xr:uid="{00000000-0005-0000-0000-0000073F0000}"/>
    <cellStyle name="Normal 2 3 5 3 3 2" xfId="16135" xr:uid="{00000000-0005-0000-0000-0000083F0000}"/>
    <cellStyle name="Normal 2 3 5 3 3 2 2" xfId="16136" xr:uid="{00000000-0005-0000-0000-0000093F0000}"/>
    <cellStyle name="Normal 2 3 5 3 3 3" xfId="16137" xr:uid="{00000000-0005-0000-0000-00000A3F0000}"/>
    <cellStyle name="Normal 2 3 5 3 4" xfId="16138" xr:uid="{00000000-0005-0000-0000-00000B3F0000}"/>
    <cellStyle name="Normal 2 3 5 3 4 2" xfId="16139" xr:uid="{00000000-0005-0000-0000-00000C3F0000}"/>
    <cellStyle name="Normal 2 3 5 3 4 2 2" xfId="16140" xr:uid="{00000000-0005-0000-0000-00000D3F0000}"/>
    <cellStyle name="Normal 2 3 5 3 4 3" xfId="16141" xr:uid="{00000000-0005-0000-0000-00000E3F0000}"/>
    <cellStyle name="Normal 2 3 5 3 5" xfId="16142" xr:uid="{00000000-0005-0000-0000-00000F3F0000}"/>
    <cellStyle name="Normal 2 3 5 3 5 2" xfId="16143" xr:uid="{00000000-0005-0000-0000-0000103F0000}"/>
    <cellStyle name="Normal 2 3 5 3 5 2 2" xfId="16144" xr:uid="{00000000-0005-0000-0000-0000113F0000}"/>
    <cellStyle name="Normal 2 3 5 3 5 3" xfId="16145" xr:uid="{00000000-0005-0000-0000-0000123F0000}"/>
    <cellStyle name="Normal 2 3 5 3 6" xfId="16146" xr:uid="{00000000-0005-0000-0000-0000133F0000}"/>
    <cellStyle name="Normal 2 3 5 3 6 2" xfId="16147" xr:uid="{00000000-0005-0000-0000-0000143F0000}"/>
    <cellStyle name="Normal 2 3 5 3 7" xfId="16148" xr:uid="{00000000-0005-0000-0000-0000153F0000}"/>
    <cellStyle name="Normal 2 3 5 3 7 2" xfId="16149" xr:uid="{00000000-0005-0000-0000-0000163F0000}"/>
    <cellStyle name="Normal 2 3 5 3 8" xfId="16150" xr:uid="{00000000-0005-0000-0000-0000173F0000}"/>
    <cellStyle name="Normal 2 3 5 4" xfId="16151" xr:uid="{00000000-0005-0000-0000-0000183F0000}"/>
    <cellStyle name="Normal 2 3 5 4 2" xfId="16152" xr:uid="{00000000-0005-0000-0000-0000193F0000}"/>
    <cellStyle name="Normal 2 3 5 4 2 2" xfId="16153" xr:uid="{00000000-0005-0000-0000-00001A3F0000}"/>
    <cellStyle name="Normal 2 3 5 4 2 2 2" xfId="16154" xr:uid="{00000000-0005-0000-0000-00001B3F0000}"/>
    <cellStyle name="Normal 2 3 5 4 2 3" xfId="16155" xr:uid="{00000000-0005-0000-0000-00001C3F0000}"/>
    <cellStyle name="Normal 2 3 5 4 3" xfId="16156" xr:uid="{00000000-0005-0000-0000-00001D3F0000}"/>
    <cellStyle name="Normal 2 3 5 4 3 2" xfId="16157" xr:uid="{00000000-0005-0000-0000-00001E3F0000}"/>
    <cellStyle name="Normal 2 3 5 4 3 2 2" xfId="16158" xr:uid="{00000000-0005-0000-0000-00001F3F0000}"/>
    <cellStyle name="Normal 2 3 5 4 3 3" xfId="16159" xr:uid="{00000000-0005-0000-0000-0000203F0000}"/>
    <cellStyle name="Normal 2 3 5 4 4" xfId="16160" xr:uid="{00000000-0005-0000-0000-0000213F0000}"/>
    <cellStyle name="Normal 2 3 5 4 4 2" xfId="16161" xr:uid="{00000000-0005-0000-0000-0000223F0000}"/>
    <cellStyle name="Normal 2 3 5 4 4 2 2" xfId="16162" xr:uid="{00000000-0005-0000-0000-0000233F0000}"/>
    <cellStyle name="Normal 2 3 5 4 4 3" xfId="16163" xr:uid="{00000000-0005-0000-0000-0000243F0000}"/>
    <cellStyle name="Normal 2 3 5 4 5" xfId="16164" xr:uid="{00000000-0005-0000-0000-0000253F0000}"/>
    <cellStyle name="Normal 2 3 5 4 5 2" xfId="16165" xr:uid="{00000000-0005-0000-0000-0000263F0000}"/>
    <cellStyle name="Normal 2 3 5 4 6" xfId="16166" xr:uid="{00000000-0005-0000-0000-0000273F0000}"/>
    <cellStyle name="Normal 2 3 5 4 6 2" xfId="16167" xr:uid="{00000000-0005-0000-0000-0000283F0000}"/>
    <cellStyle name="Normal 2 3 5 4 7" xfId="16168" xr:uid="{00000000-0005-0000-0000-0000293F0000}"/>
    <cellStyle name="Normal 2 3 5 5" xfId="16169" xr:uid="{00000000-0005-0000-0000-00002A3F0000}"/>
    <cellStyle name="Normal 2 3 5 5 2" xfId="16170" xr:uid="{00000000-0005-0000-0000-00002B3F0000}"/>
    <cellStyle name="Normal 2 3 5 5 2 2" xfId="16171" xr:uid="{00000000-0005-0000-0000-00002C3F0000}"/>
    <cellStyle name="Normal 2 3 5 5 2 2 2" xfId="16172" xr:uid="{00000000-0005-0000-0000-00002D3F0000}"/>
    <cellStyle name="Normal 2 3 5 5 2 3" xfId="16173" xr:uid="{00000000-0005-0000-0000-00002E3F0000}"/>
    <cellStyle name="Normal 2 3 5 5 3" xfId="16174" xr:uid="{00000000-0005-0000-0000-00002F3F0000}"/>
    <cellStyle name="Normal 2 3 5 5 3 2" xfId="16175" xr:uid="{00000000-0005-0000-0000-0000303F0000}"/>
    <cellStyle name="Normal 2 3 5 5 3 2 2" xfId="16176" xr:uid="{00000000-0005-0000-0000-0000313F0000}"/>
    <cellStyle name="Normal 2 3 5 5 3 3" xfId="16177" xr:uid="{00000000-0005-0000-0000-0000323F0000}"/>
    <cellStyle name="Normal 2 3 5 5 4" xfId="16178" xr:uid="{00000000-0005-0000-0000-0000333F0000}"/>
    <cellStyle name="Normal 2 3 5 5 4 2" xfId="16179" xr:uid="{00000000-0005-0000-0000-0000343F0000}"/>
    <cellStyle name="Normal 2 3 5 5 4 2 2" xfId="16180" xr:uid="{00000000-0005-0000-0000-0000353F0000}"/>
    <cellStyle name="Normal 2 3 5 5 4 3" xfId="16181" xr:uid="{00000000-0005-0000-0000-0000363F0000}"/>
    <cellStyle name="Normal 2 3 5 5 5" xfId="16182" xr:uid="{00000000-0005-0000-0000-0000373F0000}"/>
    <cellStyle name="Normal 2 3 5 5 5 2" xfId="16183" xr:uid="{00000000-0005-0000-0000-0000383F0000}"/>
    <cellStyle name="Normal 2 3 5 5 6" xfId="16184" xr:uid="{00000000-0005-0000-0000-0000393F0000}"/>
    <cellStyle name="Normal 2 3 5 5 6 2" xfId="16185" xr:uid="{00000000-0005-0000-0000-00003A3F0000}"/>
    <cellStyle name="Normal 2 3 5 5 7" xfId="16186" xr:uid="{00000000-0005-0000-0000-00003B3F0000}"/>
    <cellStyle name="Normal 2 3 5 6" xfId="16187" xr:uid="{00000000-0005-0000-0000-00003C3F0000}"/>
    <cellStyle name="Normal 2 3 5 6 2" xfId="16188" xr:uid="{00000000-0005-0000-0000-00003D3F0000}"/>
    <cellStyle name="Normal 2 3 5 6 2 2" xfId="16189" xr:uid="{00000000-0005-0000-0000-00003E3F0000}"/>
    <cellStyle name="Normal 2 3 5 6 3" xfId="16190" xr:uid="{00000000-0005-0000-0000-00003F3F0000}"/>
    <cellStyle name="Normal 2 3 5 7" xfId="16191" xr:uid="{00000000-0005-0000-0000-0000403F0000}"/>
    <cellStyle name="Normal 2 3 5 7 2" xfId="16192" xr:uid="{00000000-0005-0000-0000-0000413F0000}"/>
    <cellStyle name="Normal 2 3 5 7 2 2" xfId="16193" xr:uid="{00000000-0005-0000-0000-0000423F0000}"/>
    <cellStyle name="Normal 2 3 5 7 3" xfId="16194" xr:uid="{00000000-0005-0000-0000-0000433F0000}"/>
    <cellStyle name="Normal 2 3 5 8" xfId="16195" xr:uid="{00000000-0005-0000-0000-0000443F0000}"/>
    <cellStyle name="Normal 2 3 5 8 2" xfId="16196" xr:uid="{00000000-0005-0000-0000-0000453F0000}"/>
    <cellStyle name="Normal 2 3 5 8 2 2" xfId="16197" xr:uid="{00000000-0005-0000-0000-0000463F0000}"/>
    <cellStyle name="Normal 2 3 5 8 3" xfId="16198" xr:uid="{00000000-0005-0000-0000-0000473F0000}"/>
    <cellStyle name="Normal 2 3 5 9" xfId="16199" xr:uid="{00000000-0005-0000-0000-0000483F0000}"/>
    <cellStyle name="Normal 2 3 5 9 2" xfId="16200" xr:uid="{00000000-0005-0000-0000-0000493F0000}"/>
    <cellStyle name="Normal 2 3 6" xfId="16201" xr:uid="{00000000-0005-0000-0000-00004A3F0000}"/>
    <cellStyle name="Normal 2 3 6 2" xfId="16202" xr:uid="{00000000-0005-0000-0000-00004B3F0000}"/>
    <cellStyle name="Normal 2 3 6 2 2" xfId="16203" xr:uid="{00000000-0005-0000-0000-00004C3F0000}"/>
    <cellStyle name="Normal 2 3 6 2 2 2" xfId="16204" xr:uid="{00000000-0005-0000-0000-00004D3F0000}"/>
    <cellStyle name="Normal 2 3 6 2 2 2 2" xfId="16205" xr:uid="{00000000-0005-0000-0000-00004E3F0000}"/>
    <cellStyle name="Normal 2 3 6 2 2 3" xfId="16206" xr:uid="{00000000-0005-0000-0000-00004F3F0000}"/>
    <cellStyle name="Normal 2 3 6 2 3" xfId="16207" xr:uid="{00000000-0005-0000-0000-0000503F0000}"/>
    <cellStyle name="Normal 2 3 6 2 3 2" xfId="16208" xr:uid="{00000000-0005-0000-0000-0000513F0000}"/>
    <cellStyle name="Normal 2 3 6 2 3 2 2" xfId="16209" xr:uid="{00000000-0005-0000-0000-0000523F0000}"/>
    <cellStyle name="Normal 2 3 6 2 3 3" xfId="16210" xr:uid="{00000000-0005-0000-0000-0000533F0000}"/>
    <cellStyle name="Normal 2 3 6 2 4" xfId="16211" xr:uid="{00000000-0005-0000-0000-0000543F0000}"/>
    <cellStyle name="Normal 2 3 6 2 4 2" xfId="16212" xr:uid="{00000000-0005-0000-0000-0000553F0000}"/>
    <cellStyle name="Normal 2 3 6 2 4 2 2" xfId="16213" xr:uid="{00000000-0005-0000-0000-0000563F0000}"/>
    <cellStyle name="Normal 2 3 6 2 4 3" xfId="16214" xr:uid="{00000000-0005-0000-0000-0000573F0000}"/>
    <cellStyle name="Normal 2 3 6 2 5" xfId="16215" xr:uid="{00000000-0005-0000-0000-0000583F0000}"/>
    <cellStyle name="Normal 2 3 6 2 5 2" xfId="16216" xr:uid="{00000000-0005-0000-0000-0000593F0000}"/>
    <cellStyle name="Normal 2 3 6 2 6" xfId="16217" xr:uid="{00000000-0005-0000-0000-00005A3F0000}"/>
    <cellStyle name="Normal 2 3 6 2 6 2" xfId="16218" xr:uid="{00000000-0005-0000-0000-00005B3F0000}"/>
    <cellStyle name="Normal 2 3 6 2 7" xfId="16219" xr:uid="{00000000-0005-0000-0000-00005C3F0000}"/>
    <cellStyle name="Normal 2 3 6 3" xfId="16220" xr:uid="{00000000-0005-0000-0000-00005D3F0000}"/>
    <cellStyle name="Normal 2 3 6 3 2" xfId="16221" xr:uid="{00000000-0005-0000-0000-00005E3F0000}"/>
    <cellStyle name="Normal 2 3 6 3 2 2" xfId="16222" xr:uid="{00000000-0005-0000-0000-00005F3F0000}"/>
    <cellStyle name="Normal 2 3 6 3 2 2 2" xfId="16223" xr:uid="{00000000-0005-0000-0000-0000603F0000}"/>
    <cellStyle name="Normal 2 3 6 3 2 3" xfId="16224" xr:uid="{00000000-0005-0000-0000-0000613F0000}"/>
    <cellStyle name="Normal 2 3 6 3 3" xfId="16225" xr:uid="{00000000-0005-0000-0000-0000623F0000}"/>
    <cellStyle name="Normal 2 3 6 3 3 2" xfId="16226" xr:uid="{00000000-0005-0000-0000-0000633F0000}"/>
    <cellStyle name="Normal 2 3 6 3 3 2 2" xfId="16227" xr:uid="{00000000-0005-0000-0000-0000643F0000}"/>
    <cellStyle name="Normal 2 3 6 3 3 3" xfId="16228" xr:uid="{00000000-0005-0000-0000-0000653F0000}"/>
    <cellStyle name="Normal 2 3 6 3 4" xfId="16229" xr:uid="{00000000-0005-0000-0000-0000663F0000}"/>
    <cellStyle name="Normal 2 3 6 3 4 2" xfId="16230" xr:uid="{00000000-0005-0000-0000-0000673F0000}"/>
    <cellStyle name="Normal 2 3 6 3 4 2 2" xfId="16231" xr:uid="{00000000-0005-0000-0000-0000683F0000}"/>
    <cellStyle name="Normal 2 3 6 3 4 3" xfId="16232" xr:uid="{00000000-0005-0000-0000-0000693F0000}"/>
    <cellStyle name="Normal 2 3 6 3 5" xfId="16233" xr:uid="{00000000-0005-0000-0000-00006A3F0000}"/>
    <cellStyle name="Normal 2 3 6 3 5 2" xfId="16234" xr:uid="{00000000-0005-0000-0000-00006B3F0000}"/>
    <cellStyle name="Normal 2 3 6 3 6" xfId="16235" xr:uid="{00000000-0005-0000-0000-00006C3F0000}"/>
    <cellStyle name="Normal 2 3 6 3 6 2" xfId="16236" xr:uid="{00000000-0005-0000-0000-00006D3F0000}"/>
    <cellStyle name="Normal 2 3 6 3 7" xfId="16237" xr:uid="{00000000-0005-0000-0000-00006E3F0000}"/>
    <cellStyle name="Normal 2 3 6 4" xfId="16238" xr:uid="{00000000-0005-0000-0000-00006F3F0000}"/>
    <cellStyle name="Normal 2 3 6 4 2" xfId="16239" xr:uid="{00000000-0005-0000-0000-0000703F0000}"/>
    <cellStyle name="Normal 2 3 6 4 2 2" xfId="16240" xr:uid="{00000000-0005-0000-0000-0000713F0000}"/>
    <cellStyle name="Normal 2 3 6 4 3" xfId="16241" xr:uid="{00000000-0005-0000-0000-0000723F0000}"/>
    <cellStyle name="Normal 2 3 6 5" xfId="16242" xr:uid="{00000000-0005-0000-0000-0000733F0000}"/>
    <cellStyle name="Normal 2 3 6 5 2" xfId="16243" xr:uid="{00000000-0005-0000-0000-0000743F0000}"/>
    <cellStyle name="Normal 2 3 6 5 2 2" xfId="16244" xr:uid="{00000000-0005-0000-0000-0000753F0000}"/>
    <cellStyle name="Normal 2 3 6 5 3" xfId="16245" xr:uid="{00000000-0005-0000-0000-0000763F0000}"/>
    <cellStyle name="Normal 2 3 6 6" xfId="16246" xr:uid="{00000000-0005-0000-0000-0000773F0000}"/>
    <cellStyle name="Normal 2 3 6 6 2" xfId="16247" xr:uid="{00000000-0005-0000-0000-0000783F0000}"/>
    <cellStyle name="Normal 2 3 6 6 2 2" xfId="16248" xr:uid="{00000000-0005-0000-0000-0000793F0000}"/>
    <cellStyle name="Normal 2 3 6 6 3" xfId="16249" xr:uid="{00000000-0005-0000-0000-00007A3F0000}"/>
    <cellStyle name="Normal 2 3 6 7" xfId="16250" xr:uid="{00000000-0005-0000-0000-00007B3F0000}"/>
    <cellStyle name="Normal 2 3 6 7 2" xfId="16251" xr:uid="{00000000-0005-0000-0000-00007C3F0000}"/>
    <cellStyle name="Normal 2 3 6 8" xfId="16252" xr:uid="{00000000-0005-0000-0000-00007D3F0000}"/>
    <cellStyle name="Normal 2 3 6 8 2" xfId="16253" xr:uid="{00000000-0005-0000-0000-00007E3F0000}"/>
    <cellStyle name="Normal 2 3 6 9" xfId="16254" xr:uid="{00000000-0005-0000-0000-00007F3F0000}"/>
    <cellStyle name="Normal 2 3 7" xfId="16255" xr:uid="{00000000-0005-0000-0000-0000803F0000}"/>
    <cellStyle name="Normal 2 3 7 2" xfId="16256" xr:uid="{00000000-0005-0000-0000-0000813F0000}"/>
    <cellStyle name="Normal 2 3 7 2 2" xfId="16257" xr:uid="{00000000-0005-0000-0000-0000823F0000}"/>
    <cellStyle name="Normal 2 3 7 2 2 2" xfId="16258" xr:uid="{00000000-0005-0000-0000-0000833F0000}"/>
    <cellStyle name="Normal 2 3 7 2 2 2 2" xfId="16259" xr:uid="{00000000-0005-0000-0000-0000843F0000}"/>
    <cellStyle name="Normal 2 3 7 2 2 3" xfId="16260" xr:uid="{00000000-0005-0000-0000-0000853F0000}"/>
    <cellStyle name="Normal 2 3 7 2 3" xfId="16261" xr:uid="{00000000-0005-0000-0000-0000863F0000}"/>
    <cellStyle name="Normal 2 3 7 2 3 2" xfId="16262" xr:uid="{00000000-0005-0000-0000-0000873F0000}"/>
    <cellStyle name="Normal 2 3 7 2 3 2 2" xfId="16263" xr:uid="{00000000-0005-0000-0000-0000883F0000}"/>
    <cellStyle name="Normal 2 3 7 2 3 3" xfId="16264" xr:uid="{00000000-0005-0000-0000-0000893F0000}"/>
    <cellStyle name="Normal 2 3 7 2 4" xfId="16265" xr:uid="{00000000-0005-0000-0000-00008A3F0000}"/>
    <cellStyle name="Normal 2 3 7 2 4 2" xfId="16266" xr:uid="{00000000-0005-0000-0000-00008B3F0000}"/>
    <cellStyle name="Normal 2 3 7 2 4 2 2" xfId="16267" xr:uid="{00000000-0005-0000-0000-00008C3F0000}"/>
    <cellStyle name="Normal 2 3 7 2 4 3" xfId="16268" xr:uid="{00000000-0005-0000-0000-00008D3F0000}"/>
    <cellStyle name="Normal 2 3 7 2 5" xfId="16269" xr:uid="{00000000-0005-0000-0000-00008E3F0000}"/>
    <cellStyle name="Normal 2 3 7 2 5 2" xfId="16270" xr:uid="{00000000-0005-0000-0000-00008F3F0000}"/>
    <cellStyle name="Normal 2 3 7 2 6" xfId="16271" xr:uid="{00000000-0005-0000-0000-0000903F0000}"/>
    <cellStyle name="Normal 2 3 7 2 6 2" xfId="16272" xr:uid="{00000000-0005-0000-0000-0000913F0000}"/>
    <cellStyle name="Normal 2 3 7 2 7" xfId="16273" xr:uid="{00000000-0005-0000-0000-0000923F0000}"/>
    <cellStyle name="Normal 2 3 7 3" xfId="16274" xr:uid="{00000000-0005-0000-0000-0000933F0000}"/>
    <cellStyle name="Normal 2 3 7 3 2" xfId="16275" xr:uid="{00000000-0005-0000-0000-0000943F0000}"/>
    <cellStyle name="Normal 2 3 7 3 2 2" xfId="16276" xr:uid="{00000000-0005-0000-0000-0000953F0000}"/>
    <cellStyle name="Normal 2 3 7 3 3" xfId="16277" xr:uid="{00000000-0005-0000-0000-0000963F0000}"/>
    <cellStyle name="Normal 2 3 7 4" xfId="16278" xr:uid="{00000000-0005-0000-0000-0000973F0000}"/>
    <cellStyle name="Normal 2 3 7 4 2" xfId="16279" xr:uid="{00000000-0005-0000-0000-0000983F0000}"/>
    <cellStyle name="Normal 2 3 7 4 2 2" xfId="16280" xr:uid="{00000000-0005-0000-0000-0000993F0000}"/>
    <cellStyle name="Normal 2 3 7 4 3" xfId="16281" xr:uid="{00000000-0005-0000-0000-00009A3F0000}"/>
    <cellStyle name="Normal 2 3 7 5" xfId="16282" xr:uid="{00000000-0005-0000-0000-00009B3F0000}"/>
    <cellStyle name="Normal 2 3 7 5 2" xfId="16283" xr:uid="{00000000-0005-0000-0000-00009C3F0000}"/>
    <cellStyle name="Normal 2 3 7 5 2 2" xfId="16284" xr:uid="{00000000-0005-0000-0000-00009D3F0000}"/>
    <cellStyle name="Normal 2 3 7 5 3" xfId="16285" xr:uid="{00000000-0005-0000-0000-00009E3F0000}"/>
    <cellStyle name="Normal 2 3 7 6" xfId="16286" xr:uid="{00000000-0005-0000-0000-00009F3F0000}"/>
    <cellStyle name="Normal 2 3 7 6 2" xfId="16287" xr:uid="{00000000-0005-0000-0000-0000A03F0000}"/>
    <cellStyle name="Normal 2 3 7 7" xfId="16288" xr:uid="{00000000-0005-0000-0000-0000A13F0000}"/>
    <cellStyle name="Normal 2 3 7 7 2" xfId="16289" xr:uid="{00000000-0005-0000-0000-0000A23F0000}"/>
    <cellStyle name="Normal 2 3 7 8" xfId="16290" xr:uid="{00000000-0005-0000-0000-0000A33F0000}"/>
    <cellStyle name="Normal 2 3 8" xfId="16291" xr:uid="{00000000-0005-0000-0000-0000A43F0000}"/>
    <cellStyle name="Normal 2 3 8 2" xfId="16292" xr:uid="{00000000-0005-0000-0000-0000A53F0000}"/>
    <cellStyle name="Normal 2 3 8 2 2" xfId="16293" xr:uid="{00000000-0005-0000-0000-0000A63F0000}"/>
    <cellStyle name="Normal 2 3 8 2 2 2" xfId="16294" xr:uid="{00000000-0005-0000-0000-0000A73F0000}"/>
    <cellStyle name="Normal 2 3 8 2 3" xfId="16295" xr:uid="{00000000-0005-0000-0000-0000A83F0000}"/>
    <cellStyle name="Normal 2 3 8 3" xfId="16296" xr:uid="{00000000-0005-0000-0000-0000A93F0000}"/>
    <cellStyle name="Normal 2 3 8 3 2" xfId="16297" xr:uid="{00000000-0005-0000-0000-0000AA3F0000}"/>
    <cellStyle name="Normal 2 3 8 3 2 2" xfId="16298" xr:uid="{00000000-0005-0000-0000-0000AB3F0000}"/>
    <cellStyle name="Normal 2 3 8 3 3" xfId="16299" xr:uid="{00000000-0005-0000-0000-0000AC3F0000}"/>
    <cellStyle name="Normal 2 3 8 4" xfId="16300" xr:uid="{00000000-0005-0000-0000-0000AD3F0000}"/>
    <cellStyle name="Normal 2 3 8 4 2" xfId="16301" xr:uid="{00000000-0005-0000-0000-0000AE3F0000}"/>
    <cellStyle name="Normal 2 3 8 4 2 2" xfId="16302" xr:uid="{00000000-0005-0000-0000-0000AF3F0000}"/>
    <cellStyle name="Normal 2 3 8 4 3" xfId="16303" xr:uid="{00000000-0005-0000-0000-0000B03F0000}"/>
    <cellStyle name="Normal 2 3 8 5" xfId="16304" xr:uid="{00000000-0005-0000-0000-0000B13F0000}"/>
    <cellStyle name="Normal 2 3 8 5 2" xfId="16305" xr:uid="{00000000-0005-0000-0000-0000B23F0000}"/>
    <cellStyle name="Normal 2 3 8 6" xfId="16306" xr:uid="{00000000-0005-0000-0000-0000B33F0000}"/>
    <cellStyle name="Normal 2 3 8 6 2" xfId="16307" xr:uid="{00000000-0005-0000-0000-0000B43F0000}"/>
    <cellStyle name="Normal 2 3 8 7" xfId="16308" xr:uid="{00000000-0005-0000-0000-0000B53F0000}"/>
    <cellStyle name="Normal 2 3 9" xfId="16309" xr:uid="{00000000-0005-0000-0000-0000B63F0000}"/>
    <cellStyle name="Normal 2 3 9 2" xfId="16310" xr:uid="{00000000-0005-0000-0000-0000B73F0000}"/>
    <cellStyle name="Normal 2 3 9 2 2" xfId="16311" xr:uid="{00000000-0005-0000-0000-0000B83F0000}"/>
    <cellStyle name="Normal 2 3 9 2 2 2" xfId="16312" xr:uid="{00000000-0005-0000-0000-0000B93F0000}"/>
    <cellStyle name="Normal 2 3 9 2 3" xfId="16313" xr:uid="{00000000-0005-0000-0000-0000BA3F0000}"/>
    <cellStyle name="Normal 2 3 9 3" xfId="16314" xr:uid="{00000000-0005-0000-0000-0000BB3F0000}"/>
    <cellStyle name="Normal 2 3 9 3 2" xfId="16315" xr:uid="{00000000-0005-0000-0000-0000BC3F0000}"/>
    <cellStyle name="Normal 2 3 9 3 2 2" xfId="16316" xr:uid="{00000000-0005-0000-0000-0000BD3F0000}"/>
    <cellStyle name="Normal 2 3 9 3 3" xfId="16317" xr:uid="{00000000-0005-0000-0000-0000BE3F0000}"/>
    <cellStyle name="Normal 2 3 9 4" xfId="16318" xr:uid="{00000000-0005-0000-0000-0000BF3F0000}"/>
    <cellStyle name="Normal 2 3 9 4 2" xfId="16319" xr:uid="{00000000-0005-0000-0000-0000C03F0000}"/>
    <cellStyle name="Normal 2 3 9 4 2 2" xfId="16320" xr:uid="{00000000-0005-0000-0000-0000C13F0000}"/>
    <cellStyle name="Normal 2 3 9 4 3" xfId="16321" xr:uid="{00000000-0005-0000-0000-0000C23F0000}"/>
    <cellStyle name="Normal 2 3 9 5" xfId="16322" xr:uid="{00000000-0005-0000-0000-0000C33F0000}"/>
    <cellStyle name="Normal 2 3 9 5 2" xfId="16323" xr:uid="{00000000-0005-0000-0000-0000C43F0000}"/>
    <cellStyle name="Normal 2 3 9 6" xfId="16324" xr:uid="{00000000-0005-0000-0000-0000C53F0000}"/>
    <cellStyle name="Normal 2 3 9 6 2" xfId="16325" xr:uid="{00000000-0005-0000-0000-0000C63F0000}"/>
    <cellStyle name="Normal 2 3 9 7" xfId="16326" xr:uid="{00000000-0005-0000-0000-0000C73F0000}"/>
    <cellStyle name="Normal 2 3_Confidential Information" xfId="16327" xr:uid="{00000000-0005-0000-0000-0000C83F0000}"/>
    <cellStyle name="Normal 2 4" xfId="16328" xr:uid="{00000000-0005-0000-0000-0000C93F0000}"/>
    <cellStyle name="Normal 2 4 10" xfId="16329" xr:uid="{00000000-0005-0000-0000-0000CA3F0000}"/>
    <cellStyle name="Normal 2 4 10 2" xfId="16330" xr:uid="{00000000-0005-0000-0000-0000CB3F0000}"/>
    <cellStyle name="Normal 2 4 10 2 2" xfId="16331" xr:uid="{00000000-0005-0000-0000-0000CC3F0000}"/>
    <cellStyle name="Normal 2 4 10 3" xfId="16332" xr:uid="{00000000-0005-0000-0000-0000CD3F0000}"/>
    <cellStyle name="Normal 2 4 11" xfId="16333" xr:uid="{00000000-0005-0000-0000-0000CE3F0000}"/>
    <cellStyle name="Normal 2 4 11 2" xfId="16334" xr:uid="{00000000-0005-0000-0000-0000CF3F0000}"/>
    <cellStyle name="Normal 2 4 11 2 2" xfId="16335" xr:uid="{00000000-0005-0000-0000-0000D03F0000}"/>
    <cellStyle name="Normal 2 4 11 3" xfId="16336" xr:uid="{00000000-0005-0000-0000-0000D13F0000}"/>
    <cellStyle name="Normal 2 4 12" xfId="16337" xr:uid="{00000000-0005-0000-0000-0000D23F0000}"/>
    <cellStyle name="Normal 2 4 12 2" xfId="16338" xr:uid="{00000000-0005-0000-0000-0000D33F0000}"/>
    <cellStyle name="Normal 2 4 12 2 2" xfId="16339" xr:uid="{00000000-0005-0000-0000-0000D43F0000}"/>
    <cellStyle name="Normal 2 4 12 3" xfId="16340" xr:uid="{00000000-0005-0000-0000-0000D53F0000}"/>
    <cellStyle name="Normal 2 4 13" xfId="16341" xr:uid="{00000000-0005-0000-0000-0000D63F0000}"/>
    <cellStyle name="Normal 2 4 13 2" xfId="16342" xr:uid="{00000000-0005-0000-0000-0000D73F0000}"/>
    <cellStyle name="Normal 2 4 13 2 2" xfId="16343" xr:uid="{00000000-0005-0000-0000-0000D83F0000}"/>
    <cellStyle name="Normal 2 4 13 3" xfId="16344" xr:uid="{00000000-0005-0000-0000-0000D93F0000}"/>
    <cellStyle name="Normal 2 4 14" xfId="16345" xr:uid="{00000000-0005-0000-0000-0000DA3F0000}"/>
    <cellStyle name="Normal 2 4 14 2" xfId="16346" xr:uid="{00000000-0005-0000-0000-0000DB3F0000}"/>
    <cellStyle name="Normal 2 4 15" xfId="16347" xr:uid="{00000000-0005-0000-0000-0000DC3F0000}"/>
    <cellStyle name="Normal 2 4 15 2" xfId="16348" xr:uid="{00000000-0005-0000-0000-0000DD3F0000}"/>
    <cellStyle name="Normal 2 4 16" xfId="16349" xr:uid="{00000000-0005-0000-0000-0000DE3F0000}"/>
    <cellStyle name="Normal 2 4 16 2" xfId="16350" xr:uid="{00000000-0005-0000-0000-0000DF3F0000}"/>
    <cellStyle name="Normal 2 4 17" xfId="16351" xr:uid="{00000000-0005-0000-0000-0000E03F0000}"/>
    <cellStyle name="Normal 2 4 2" xfId="16352" xr:uid="{00000000-0005-0000-0000-0000E13F0000}"/>
    <cellStyle name="Normal 2 4 2 10" xfId="16353" xr:uid="{00000000-0005-0000-0000-0000E23F0000}"/>
    <cellStyle name="Normal 2 4 2 10 2" xfId="16354" xr:uid="{00000000-0005-0000-0000-0000E33F0000}"/>
    <cellStyle name="Normal 2 4 2 10 2 2" xfId="16355" xr:uid="{00000000-0005-0000-0000-0000E43F0000}"/>
    <cellStyle name="Normal 2 4 2 10 3" xfId="16356" xr:uid="{00000000-0005-0000-0000-0000E53F0000}"/>
    <cellStyle name="Normal 2 4 2 11" xfId="16357" xr:uid="{00000000-0005-0000-0000-0000E63F0000}"/>
    <cellStyle name="Normal 2 4 2 11 2" xfId="16358" xr:uid="{00000000-0005-0000-0000-0000E73F0000}"/>
    <cellStyle name="Normal 2 4 2 12" xfId="16359" xr:uid="{00000000-0005-0000-0000-0000E83F0000}"/>
    <cellStyle name="Normal 2 4 2 12 2" xfId="16360" xr:uid="{00000000-0005-0000-0000-0000E93F0000}"/>
    <cellStyle name="Normal 2 4 2 13" xfId="16361" xr:uid="{00000000-0005-0000-0000-0000EA3F0000}"/>
    <cellStyle name="Normal 2 4 2 2" xfId="16362" xr:uid="{00000000-0005-0000-0000-0000EB3F0000}"/>
    <cellStyle name="Normal 2 4 2 2 10" xfId="16363" xr:uid="{00000000-0005-0000-0000-0000EC3F0000}"/>
    <cellStyle name="Normal 2 4 2 2 10 2" xfId="16364" xr:uid="{00000000-0005-0000-0000-0000ED3F0000}"/>
    <cellStyle name="Normal 2 4 2 2 11" xfId="16365" xr:uid="{00000000-0005-0000-0000-0000EE3F0000}"/>
    <cellStyle name="Normal 2 4 2 2 2" xfId="16366" xr:uid="{00000000-0005-0000-0000-0000EF3F0000}"/>
    <cellStyle name="Normal 2 4 2 2 2 2" xfId="16367" xr:uid="{00000000-0005-0000-0000-0000F03F0000}"/>
    <cellStyle name="Normal 2 4 2 2 2 2 2" xfId="16368" xr:uid="{00000000-0005-0000-0000-0000F13F0000}"/>
    <cellStyle name="Normal 2 4 2 2 2 2 2 2" xfId="16369" xr:uid="{00000000-0005-0000-0000-0000F23F0000}"/>
    <cellStyle name="Normal 2 4 2 2 2 2 2 2 2" xfId="16370" xr:uid="{00000000-0005-0000-0000-0000F33F0000}"/>
    <cellStyle name="Normal 2 4 2 2 2 2 2 3" xfId="16371" xr:uid="{00000000-0005-0000-0000-0000F43F0000}"/>
    <cellStyle name="Normal 2 4 2 2 2 2 3" xfId="16372" xr:uid="{00000000-0005-0000-0000-0000F53F0000}"/>
    <cellStyle name="Normal 2 4 2 2 2 2 3 2" xfId="16373" xr:uid="{00000000-0005-0000-0000-0000F63F0000}"/>
    <cellStyle name="Normal 2 4 2 2 2 2 3 2 2" xfId="16374" xr:uid="{00000000-0005-0000-0000-0000F73F0000}"/>
    <cellStyle name="Normal 2 4 2 2 2 2 3 3" xfId="16375" xr:uid="{00000000-0005-0000-0000-0000F83F0000}"/>
    <cellStyle name="Normal 2 4 2 2 2 2 4" xfId="16376" xr:uid="{00000000-0005-0000-0000-0000F93F0000}"/>
    <cellStyle name="Normal 2 4 2 2 2 2 4 2" xfId="16377" xr:uid="{00000000-0005-0000-0000-0000FA3F0000}"/>
    <cellStyle name="Normal 2 4 2 2 2 2 4 2 2" xfId="16378" xr:uid="{00000000-0005-0000-0000-0000FB3F0000}"/>
    <cellStyle name="Normal 2 4 2 2 2 2 4 3" xfId="16379" xr:uid="{00000000-0005-0000-0000-0000FC3F0000}"/>
    <cellStyle name="Normal 2 4 2 2 2 2 5" xfId="16380" xr:uid="{00000000-0005-0000-0000-0000FD3F0000}"/>
    <cellStyle name="Normal 2 4 2 2 2 2 5 2" xfId="16381" xr:uid="{00000000-0005-0000-0000-0000FE3F0000}"/>
    <cellStyle name="Normal 2 4 2 2 2 2 6" xfId="16382" xr:uid="{00000000-0005-0000-0000-0000FF3F0000}"/>
    <cellStyle name="Normal 2 4 2 2 2 2 6 2" xfId="16383" xr:uid="{00000000-0005-0000-0000-000000400000}"/>
    <cellStyle name="Normal 2 4 2 2 2 2 7" xfId="16384" xr:uid="{00000000-0005-0000-0000-000001400000}"/>
    <cellStyle name="Normal 2 4 2 2 2 3" xfId="16385" xr:uid="{00000000-0005-0000-0000-000002400000}"/>
    <cellStyle name="Normal 2 4 2 2 2 3 2" xfId="16386" xr:uid="{00000000-0005-0000-0000-000003400000}"/>
    <cellStyle name="Normal 2 4 2 2 2 3 2 2" xfId="16387" xr:uid="{00000000-0005-0000-0000-000004400000}"/>
    <cellStyle name="Normal 2 4 2 2 2 3 2 2 2" xfId="16388" xr:uid="{00000000-0005-0000-0000-000005400000}"/>
    <cellStyle name="Normal 2 4 2 2 2 3 2 3" xfId="16389" xr:uid="{00000000-0005-0000-0000-000006400000}"/>
    <cellStyle name="Normal 2 4 2 2 2 3 3" xfId="16390" xr:uid="{00000000-0005-0000-0000-000007400000}"/>
    <cellStyle name="Normal 2 4 2 2 2 3 3 2" xfId="16391" xr:uid="{00000000-0005-0000-0000-000008400000}"/>
    <cellStyle name="Normal 2 4 2 2 2 3 3 2 2" xfId="16392" xr:uid="{00000000-0005-0000-0000-000009400000}"/>
    <cellStyle name="Normal 2 4 2 2 2 3 3 3" xfId="16393" xr:uid="{00000000-0005-0000-0000-00000A400000}"/>
    <cellStyle name="Normal 2 4 2 2 2 3 4" xfId="16394" xr:uid="{00000000-0005-0000-0000-00000B400000}"/>
    <cellStyle name="Normal 2 4 2 2 2 3 4 2" xfId="16395" xr:uid="{00000000-0005-0000-0000-00000C400000}"/>
    <cellStyle name="Normal 2 4 2 2 2 3 4 2 2" xfId="16396" xr:uid="{00000000-0005-0000-0000-00000D400000}"/>
    <cellStyle name="Normal 2 4 2 2 2 3 4 3" xfId="16397" xr:uid="{00000000-0005-0000-0000-00000E400000}"/>
    <cellStyle name="Normal 2 4 2 2 2 3 5" xfId="16398" xr:uid="{00000000-0005-0000-0000-00000F400000}"/>
    <cellStyle name="Normal 2 4 2 2 2 3 5 2" xfId="16399" xr:uid="{00000000-0005-0000-0000-000010400000}"/>
    <cellStyle name="Normal 2 4 2 2 2 3 6" xfId="16400" xr:uid="{00000000-0005-0000-0000-000011400000}"/>
    <cellStyle name="Normal 2 4 2 2 2 3 6 2" xfId="16401" xr:uid="{00000000-0005-0000-0000-000012400000}"/>
    <cellStyle name="Normal 2 4 2 2 2 3 7" xfId="16402" xr:uid="{00000000-0005-0000-0000-000013400000}"/>
    <cellStyle name="Normal 2 4 2 2 2 4" xfId="16403" xr:uid="{00000000-0005-0000-0000-000014400000}"/>
    <cellStyle name="Normal 2 4 2 2 2 4 2" xfId="16404" xr:uid="{00000000-0005-0000-0000-000015400000}"/>
    <cellStyle name="Normal 2 4 2 2 2 4 2 2" xfId="16405" xr:uid="{00000000-0005-0000-0000-000016400000}"/>
    <cellStyle name="Normal 2 4 2 2 2 4 3" xfId="16406" xr:uid="{00000000-0005-0000-0000-000017400000}"/>
    <cellStyle name="Normal 2 4 2 2 2 5" xfId="16407" xr:uid="{00000000-0005-0000-0000-000018400000}"/>
    <cellStyle name="Normal 2 4 2 2 2 5 2" xfId="16408" xr:uid="{00000000-0005-0000-0000-000019400000}"/>
    <cellStyle name="Normal 2 4 2 2 2 5 2 2" xfId="16409" xr:uid="{00000000-0005-0000-0000-00001A400000}"/>
    <cellStyle name="Normal 2 4 2 2 2 5 3" xfId="16410" xr:uid="{00000000-0005-0000-0000-00001B400000}"/>
    <cellStyle name="Normal 2 4 2 2 2 6" xfId="16411" xr:uid="{00000000-0005-0000-0000-00001C400000}"/>
    <cellStyle name="Normal 2 4 2 2 2 6 2" xfId="16412" xr:uid="{00000000-0005-0000-0000-00001D400000}"/>
    <cellStyle name="Normal 2 4 2 2 2 6 2 2" xfId="16413" xr:uid="{00000000-0005-0000-0000-00001E400000}"/>
    <cellStyle name="Normal 2 4 2 2 2 6 3" xfId="16414" xr:uid="{00000000-0005-0000-0000-00001F400000}"/>
    <cellStyle name="Normal 2 4 2 2 2 7" xfId="16415" xr:uid="{00000000-0005-0000-0000-000020400000}"/>
    <cellStyle name="Normal 2 4 2 2 2 7 2" xfId="16416" xr:uid="{00000000-0005-0000-0000-000021400000}"/>
    <cellStyle name="Normal 2 4 2 2 2 8" xfId="16417" xr:uid="{00000000-0005-0000-0000-000022400000}"/>
    <cellStyle name="Normal 2 4 2 2 2 8 2" xfId="16418" xr:uid="{00000000-0005-0000-0000-000023400000}"/>
    <cellStyle name="Normal 2 4 2 2 2 9" xfId="16419" xr:uid="{00000000-0005-0000-0000-000024400000}"/>
    <cellStyle name="Normal 2 4 2 2 3" xfId="16420" xr:uid="{00000000-0005-0000-0000-000025400000}"/>
    <cellStyle name="Normal 2 4 2 2 3 2" xfId="16421" xr:uid="{00000000-0005-0000-0000-000026400000}"/>
    <cellStyle name="Normal 2 4 2 2 3 2 2" xfId="16422" xr:uid="{00000000-0005-0000-0000-000027400000}"/>
    <cellStyle name="Normal 2 4 2 2 3 2 2 2" xfId="16423" xr:uid="{00000000-0005-0000-0000-000028400000}"/>
    <cellStyle name="Normal 2 4 2 2 3 2 2 2 2" xfId="16424" xr:uid="{00000000-0005-0000-0000-000029400000}"/>
    <cellStyle name="Normal 2 4 2 2 3 2 2 3" xfId="16425" xr:uid="{00000000-0005-0000-0000-00002A400000}"/>
    <cellStyle name="Normal 2 4 2 2 3 2 3" xfId="16426" xr:uid="{00000000-0005-0000-0000-00002B400000}"/>
    <cellStyle name="Normal 2 4 2 2 3 2 3 2" xfId="16427" xr:uid="{00000000-0005-0000-0000-00002C400000}"/>
    <cellStyle name="Normal 2 4 2 2 3 2 3 2 2" xfId="16428" xr:uid="{00000000-0005-0000-0000-00002D400000}"/>
    <cellStyle name="Normal 2 4 2 2 3 2 3 3" xfId="16429" xr:uid="{00000000-0005-0000-0000-00002E400000}"/>
    <cellStyle name="Normal 2 4 2 2 3 2 4" xfId="16430" xr:uid="{00000000-0005-0000-0000-00002F400000}"/>
    <cellStyle name="Normal 2 4 2 2 3 2 4 2" xfId="16431" xr:uid="{00000000-0005-0000-0000-000030400000}"/>
    <cellStyle name="Normal 2 4 2 2 3 2 4 2 2" xfId="16432" xr:uid="{00000000-0005-0000-0000-000031400000}"/>
    <cellStyle name="Normal 2 4 2 2 3 2 4 3" xfId="16433" xr:uid="{00000000-0005-0000-0000-000032400000}"/>
    <cellStyle name="Normal 2 4 2 2 3 2 5" xfId="16434" xr:uid="{00000000-0005-0000-0000-000033400000}"/>
    <cellStyle name="Normal 2 4 2 2 3 2 5 2" xfId="16435" xr:uid="{00000000-0005-0000-0000-000034400000}"/>
    <cellStyle name="Normal 2 4 2 2 3 2 6" xfId="16436" xr:uid="{00000000-0005-0000-0000-000035400000}"/>
    <cellStyle name="Normal 2 4 2 2 3 2 6 2" xfId="16437" xr:uid="{00000000-0005-0000-0000-000036400000}"/>
    <cellStyle name="Normal 2 4 2 2 3 2 7" xfId="16438" xr:uid="{00000000-0005-0000-0000-000037400000}"/>
    <cellStyle name="Normal 2 4 2 2 3 3" xfId="16439" xr:uid="{00000000-0005-0000-0000-000038400000}"/>
    <cellStyle name="Normal 2 4 2 2 3 3 2" xfId="16440" xr:uid="{00000000-0005-0000-0000-000039400000}"/>
    <cellStyle name="Normal 2 4 2 2 3 3 2 2" xfId="16441" xr:uid="{00000000-0005-0000-0000-00003A400000}"/>
    <cellStyle name="Normal 2 4 2 2 3 3 3" xfId="16442" xr:uid="{00000000-0005-0000-0000-00003B400000}"/>
    <cellStyle name="Normal 2 4 2 2 3 4" xfId="16443" xr:uid="{00000000-0005-0000-0000-00003C400000}"/>
    <cellStyle name="Normal 2 4 2 2 3 4 2" xfId="16444" xr:uid="{00000000-0005-0000-0000-00003D400000}"/>
    <cellStyle name="Normal 2 4 2 2 3 4 2 2" xfId="16445" xr:uid="{00000000-0005-0000-0000-00003E400000}"/>
    <cellStyle name="Normal 2 4 2 2 3 4 3" xfId="16446" xr:uid="{00000000-0005-0000-0000-00003F400000}"/>
    <cellStyle name="Normal 2 4 2 2 3 5" xfId="16447" xr:uid="{00000000-0005-0000-0000-000040400000}"/>
    <cellStyle name="Normal 2 4 2 2 3 5 2" xfId="16448" xr:uid="{00000000-0005-0000-0000-000041400000}"/>
    <cellStyle name="Normal 2 4 2 2 3 5 2 2" xfId="16449" xr:uid="{00000000-0005-0000-0000-000042400000}"/>
    <cellStyle name="Normal 2 4 2 2 3 5 3" xfId="16450" xr:uid="{00000000-0005-0000-0000-000043400000}"/>
    <cellStyle name="Normal 2 4 2 2 3 6" xfId="16451" xr:uid="{00000000-0005-0000-0000-000044400000}"/>
    <cellStyle name="Normal 2 4 2 2 3 6 2" xfId="16452" xr:uid="{00000000-0005-0000-0000-000045400000}"/>
    <cellStyle name="Normal 2 4 2 2 3 7" xfId="16453" xr:uid="{00000000-0005-0000-0000-000046400000}"/>
    <cellStyle name="Normal 2 4 2 2 3 7 2" xfId="16454" xr:uid="{00000000-0005-0000-0000-000047400000}"/>
    <cellStyle name="Normal 2 4 2 2 3 8" xfId="16455" xr:uid="{00000000-0005-0000-0000-000048400000}"/>
    <cellStyle name="Normal 2 4 2 2 4" xfId="16456" xr:uid="{00000000-0005-0000-0000-000049400000}"/>
    <cellStyle name="Normal 2 4 2 2 4 2" xfId="16457" xr:uid="{00000000-0005-0000-0000-00004A400000}"/>
    <cellStyle name="Normal 2 4 2 2 4 2 2" xfId="16458" xr:uid="{00000000-0005-0000-0000-00004B400000}"/>
    <cellStyle name="Normal 2 4 2 2 4 2 2 2" xfId="16459" xr:uid="{00000000-0005-0000-0000-00004C400000}"/>
    <cellStyle name="Normal 2 4 2 2 4 2 3" xfId="16460" xr:uid="{00000000-0005-0000-0000-00004D400000}"/>
    <cellStyle name="Normal 2 4 2 2 4 3" xfId="16461" xr:uid="{00000000-0005-0000-0000-00004E400000}"/>
    <cellStyle name="Normal 2 4 2 2 4 3 2" xfId="16462" xr:uid="{00000000-0005-0000-0000-00004F400000}"/>
    <cellStyle name="Normal 2 4 2 2 4 3 2 2" xfId="16463" xr:uid="{00000000-0005-0000-0000-000050400000}"/>
    <cellStyle name="Normal 2 4 2 2 4 3 3" xfId="16464" xr:uid="{00000000-0005-0000-0000-000051400000}"/>
    <cellStyle name="Normal 2 4 2 2 4 4" xfId="16465" xr:uid="{00000000-0005-0000-0000-000052400000}"/>
    <cellStyle name="Normal 2 4 2 2 4 4 2" xfId="16466" xr:uid="{00000000-0005-0000-0000-000053400000}"/>
    <cellStyle name="Normal 2 4 2 2 4 4 2 2" xfId="16467" xr:uid="{00000000-0005-0000-0000-000054400000}"/>
    <cellStyle name="Normal 2 4 2 2 4 4 3" xfId="16468" xr:uid="{00000000-0005-0000-0000-000055400000}"/>
    <cellStyle name="Normal 2 4 2 2 4 5" xfId="16469" xr:uid="{00000000-0005-0000-0000-000056400000}"/>
    <cellStyle name="Normal 2 4 2 2 4 5 2" xfId="16470" xr:uid="{00000000-0005-0000-0000-000057400000}"/>
    <cellStyle name="Normal 2 4 2 2 4 6" xfId="16471" xr:uid="{00000000-0005-0000-0000-000058400000}"/>
    <cellStyle name="Normal 2 4 2 2 4 6 2" xfId="16472" xr:uid="{00000000-0005-0000-0000-000059400000}"/>
    <cellStyle name="Normal 2 4 2 2 4 7" xfId="16473" xr:uid="{00000000-0005-0000-0000-00005A400000}"/>
    <cellStyle name="Normal 2 4 2 2 5" xfId="16474" xr:uid="{00000000-0005-0000-0000-00005B400000}"/>
    <cellStyle name="Normal 2 4 2 2 5 2" xfId="16475" xr:uid="{00000000-0005-0000-0000-00005C400000}"/>
    <cellStyle name="Normal 2 4 2 2 5 2 2" xfId="16476" xr:uid="{00000000-0005-0000-0000-00005D400000}"/>
    <cellStyle name="Normal 2 4 2 2 5 2 2 2" xfId="16477" xr:uid="{00000000-0005-0000-0000-00005E400000}"/>
    <cellStyle name="Normal 2 4 2 2 5 2 3" xfId="16478" xr:uid="{00000000-0005-0000-0000-00005F400000}"/>
    <cellStyle name="Normal 2 4 2 2 5 3" xfId="16479" xr:uid="{00000000-0005-0000-0000-000060400000}"/>
    <cellStyle name="Normal 2 4 2 2 5 3 2" xfId="16480" xr:uid="{00000000-0005-0000-0000-000061400000}"/>
    <cellStyle name="Normal 2 4 2 2 5 3 2 2" xfId="16481" xr:uid="{00000000-0005-0000-0000-000062400000}"/>
    <cellStyle name="Normal 2 4 2 2 5 3 3" xfId="16482" xr:uid="{00000000-0005-0000-0000-000063400000}"/>
    <cellStyle name="Normal 2 4 2 2 5 4" xfId="16483" xr:uid="{00000000-0005-0000-0000-000064400000}"/>
    <cellStyle name="Normal 2 4 2 2 5 4 2" xfId="16484" xr:uid="{00000000-0005-0000-0000-000065400000}"/>
    <cellStyle name="Normal 2 4 2 2 5 4 2 2" xfId="16485" xr:uid="{00000000-0005-0000-0000-000066400000}"/>
    <cellStyle name="Normal 2 4 2 2 5 4 3" xfId="16486" xr:uid="{00000000-0005-0000-0000-000067400000}"/>
    <cellStyle name="Normal 2 4 2 2 5 5" xfId="16487" xr:uid="{00000000-0005-0000-0000-000068400000}"/>
    <cellStyle name="Normal 2 4 2 2 5 5 2" xfId="16488" xr:uid="{00000000-0005-0000-0000-000069400000}"/>
    <cellStyle name="Normal 2 4 2 2 5 6" xfId="16489" xr:uid="{00000000-0005-0000-0000-00006A400000}"/>
    <cellStyle name="Normal 2 4 2 2 5 6 2" xfId="16490" xr:uid="{00000000-0005-0000-0000-00006B400000}"/>
    <cellStyle name="Normal 2 4 2 2 5 7" xfId="16491" xr:uid="{00000000-0005-0000-0000-00006C400000}"/>
    <cellStyle name="Normal 2 4 2 2 6" xfId="16492" xr:uid="{00000000-0005-0000-0000-00006D400000}"/>
    <cellStyle name="Normal 2 4 2 2 6 2" xfId="16493" xr:uid="{00000000-0005-0000-0000-00006E400000}"/>
    <cellStyle name="Normal 2 4 2 2 6 2 2" xfId="16494" xr:uid="{00000000-0005-0000-0000-00006F400000}"/>
    <cellStyle name="Normal 2 4 2 2 6 3" xfId="16495" xr:uid="{00000000-0005-0000-0000-000070400000}"/>
    <cellStyle name="Normal 2 4 2 2 7" xfId="16496" xr:uid="{00000000-0005-0000-0000-000071400000}"/>
    <cellStyle name="Normal 2 4 2 2 7 2" xfId="16497" xr:uid="{00000000-0005-0000-0000-000072400000}"/>
    <cellStyle name="Normal 2 4 2 2 7 2 2" xfId="16498" xr:uid="{00000000-0005-0000-0000-000073400000}"/>
    <cellStyle name="Normal 2 4 2 2 7 3" xfId="16499" xr:uid="{00000000-0005-0000-0000-000074400000}"/>
    <cellStyle name="Normal 2 4 2 2 8" xfId="16500" xr:uid="{00000000-0005-0000-0000-000075400000}"/>
    <cellStyle name="Normal 2 4 2 2 8 2" xfId="16501" xr:uid="{00000000-0005-0000-0000-000076400000}"/>
    <cellStyle name="Normal 2 4 2 2 8 2 2" xfId="16502" xr:uid="{00000000-0005-0000-0000-000077400000}"/>
    <cellStyle name="Normal 2 4 2 2 8 3" xfId="16503" xr:uid="{00000000-0005-0000-0000-000078400000}"/>
    <cellStyle name="Normal 2 4 2 2 9" xfId="16504" xr:uid="{00000000-0005-0000-0000-000079400000}"/>
    <cellStyle name="Normal 2 4 2 2 9 2" xfId="16505" xr:uid="{00000000-0005-0000-0000-00007A400000}"/>
    <cellStyle name="Normal 2 4 2 3" xfId="16506" xr:uid="{00000000-0005-0000-0000-00007B400000}"/>
    <cellStyle name="Normal 2 4 2 3 10" xfId="16507" xr:uid="{00000000-0005-0000-0000-00007C400000}"/>
    <cellStyle name="Normal 2 4 2 3 10 2" xfId="16508" xr:uid="{00000000-0005-0000-0000-00007D400000}"/>
    <cellStyle name="Normal 2 4 2 3 11" xfId="16509" xr:uid="{00000000-0005-0000-0000-00007E400000}"/>
    <cellStyle name="Normal 2 4 2 3 2" xfId="16510" xr:uid="{00000000-0005-0000-0000-00007F400000}"/>
    <cellStyle name="Normal 2 4 2 3 2 2" xfId="16511" xr:uid="{00000000-0005-0000-0000-000080400000}"/>
    <cellStyle name="Normal 2 4 2 3 2 2 2" xfId="16512" xr:uid="{00000000-0005-0000-0000-000081400000}"/>
    <cellStyle name="Normal 2 4 2 3 2 2 2 2" xfId="16513" xr:uid="{00000000-0005-0000-0000-000082400000}"/>
    <cellStyle name="Normal 2 4 2 3 2 2 2 2 2" xfId="16514" xr:uid="{00000000-0005-0000-0000-000083400000}"/>
    <cellStyle name="Normal 2 4 2 3 2 2 2 3" xfId="16515" xr:uid="{00000000-0005-0000-0000-000084400000}"/>
    <cellStyle name="Normal 2 4 2 3 2 2 3" xfId="16516" xr:uid="{00000000-0005-0000-0000-000085400000}"/>
    <cellStyle name="Normal 2 4 2 3 2 2 3 2" xfId="16517" xr:uid="{00000000-0005-0000-0000-000086400000}"/>
    <cellStyle name="Normal 2 4 2 3 2 2 3 2 2" xfId="16518" xr:uid="{00000000-0005-0000-0000-000087400000}"/>
    <cellStyle name="Normal 2 4 2 3 2 2 3 3" xfId="16519" xr:uid="{00000000-0005-0000-0000-000088400000}"/>
    <cellStyle name="Normal 2 4 2 3 2 2 4" xfId="16520" xr:uid="{00000000-0005-0000-0000-000089400000}"/>
    <cellStyle name="Normal 2 4 2 3 2 2 4 2" xfId="16521" xr:uid="{00000000-0005-0000-0000-00008A400000}"/>
    <cellStyle name="Normal 2 4 2 3 2 2 4 2 2" xfId="16522" xr:uid="{00000000-0005-0000-0000-00008B400000}"/>
    <cellStyle name="Normal 2 4 2 3 2 2 4 3" xfId="16523" xr:uid="{00000000-0005-0000-0000-00008C400000}"/>
    <cellStyle name="Normal 2 4 2 3 2 2 5" xfId="16524" xr:uid="{00000000-0005-0000-0000-00008D400000}"/>
    <cellStyle name="Normal 2 4 2 3 2 2 5 2" xfId="16525" xr:uid="{00000000-0005-0000-0000-00008E400000}"/>
    <cellStyle name="Normal 2 4 2 3 2 2 6" xfId="16526" xr:uid="{00000000-0005-0000-0000-00008F400000}"/>
    <cellStyle name="Normal 2 4 2 3 2 2 6 2" xfId="16527" xr:uid="{00000000-0005-0000-0000-000090400000}"/>
    <cellStyle name="Normal 2 4 2 3 2 2 7" xfId="16528" xr:uid="{00000000-0005-0000-0000-000091400000}"/>
    <cellStyle name="Normal 2 4 2 3 2 3" xfId="16529" xr:uid="{00000000-0005-0000-0000-000092400000}"/>
    <cellStyle name="Normal 2 4 2 3 2 3 2" xfId="16530" xr:uid="{00000000-0005-0000-0000-000093400000}"/>
    <cellStyle name="Normal 2 4 2 3 2 3 2 2" xfId="16531" xr:uid="{00000000-0005-0000-0000-000094400000}"/>
    <cellStyle name="Normal 2 4 2 3 2 3 2 2 2" xfId="16532" xr:uid="{00000000-0005-0000-0000-000095400000}"/>
    <cellStyle name="Normal 2 4 2 3 2 3 2 3" xfId="16533" xr:uid="{00000000-0005-0000-0000-000096400000}"/>
    <cellStyle name="Normal 2 4 2 3 2 3 3" xfId="16534" xr:uid="{00000000-0005-0000-0000-000097400000}"/>
    <cellStyle name="Normal 2 4 2 3 2 3 3 2" xfId="16535" xr:uid="{00000000-0005-0000-0000-000098400000}"/>
    <cellStyle name="Normal 2 4 2 3 2 3 3 2 2" xfId="16536" xr:uid="{00000000-0005-0000-0000-000099400000}"/>
    <cellStyle name="Normal 2 4 2 3 2 3 3 3" xfId="16537" xr:uid="{00000000-0005-0000-0000-00009A400000}"/>
    <cellStyle name="Normal 2 4 2 3 2 3 4" xfId="16538" xr:uid="{00000000-0005-0000-0000-00009B400000}"/>
    <cellStyle name="Normal 2 4 2 3 2 3 4 2" xfId="16539" xr:uid="{00000000-0005-0000-0000-00009C400000}"/>
    <cellStyle name="Normal 2 4 2 3 2 3 4 2 2" xfId="16540" xr:uid="{00000000-0005-0000-0000-00009D400000}"/>
    <cellStyle name="Normal 2 4 2 3 2 3 4 3" xfId="16541" xr:uid="{00000000-0005-0000-0000-00009E400000}"/>
    <cellStyle name="Normal 2 4 2 3 2 3 5" xfId="16542" xr:uid="{00000000-0005-0000-0000-00009F400000}"/>
    <cellStyle name="Normal 2 4 2 3 2 3 5 2" xfId="16543" xr:uid="{00000000-0005-0000-0000-0000A0400000}"/>
    <cellStyle name="Normal 2 4 2 3 2 3 6" xfId="16544" xr:uid="{00000000-0005-0000-0000-0000A1400000}"/>
    <cellStyle name="Normal 2 4 2 3 2 3 6 2" xfId="16545" xr:uid="{00000000-0005-0000-0000-0000A2400000}"/>
    <cellStyle name="Normal 2 4 2 3 2 3 7" xfId="16546" xr:uid="{00000000-0005-0000-0000-0000A3400000}"/>
    <cellStyle name="Normal 2 4 2 3 2 4" xfId="16547" xr:uid="{00000000-0005-0000-0000-0000A4400000}"/>
    <cellStyle name="Normal 2 4 2 3 2 4 2" xfId="16548" xr:uid="{00000000-0005-0000-0000-0000A5400000}"/>
    <cellStyle name="Normal 2 4 2 3 2 4 2 2" xfId="16549" xr:uid="{00000000-0005-0000-0000-0000A6400000}"/>
    <cellStyle name="Normal 2 4 2 3 2 4 3" xfId="16550" xr:uid="{00000000-0005-0000-0000-0000A7400000}"/>
    <cellStyle name="Normal 2 4 2 3 2 5" xfId="16551" xr:uid="{00000000-0005-0000-0000-0000A8400000}"/>
    <cellStyle name="Normal 2 4 2 3 2 5 2" xfId="16552" xr:uid="{00000000-0005-0000-0000-0000A9400000}"/>
    <cellStyle name="Normal 2 4 2 3 2 5 2 2" xfId="16553" xr:uid="{00000000-0005-0000-0000-0000AA400000}"/>
    <cellStyle name="Normal 2 4 2 3 2 5 3" xfId="16554" xr:uid="{00000000-0005-0000-0000-0000AB400000}"/>
    <cellStyle name="Normal 2 4 2 3 2 6" xfId="16555" xr:uid="{00000000-0005-0000-0000-0000AC400000}"/>
    <cellStyle name="Normal 2 4 2 3 2 6 2" xfId="16556" xr:uid="{00000000-0005-0000-0000-0000AD400000}"/>
    <cellStyle name="Normal 2 4 2 3 2 6 2 2" xfId="16557" xr:uid="{00000000-0005-0000-0000-0000AE400000}"/>
    <cellStyle name="Normal 2 4 2 3 2 6 3" xfId="16558" xr:uid="{00000000-0005-0000-0000-0000AF400000}"/>
    <cellStyle name="Normal 2 4 2 3 2 7" xfId="16559" xr:uid="{00000000-0005-0000-0000-0000B0400000}"/>
    <cellStyle name="Normal 2 4 2 3 2 7 2" xfId="16560" xr:uid="{00000000-0005-0000-0000-0000B1400000}"/>
    <cellStyle name="Normal 2 4 2 3 2 8" xfId="16561" xr:uid="{00000000-0005-0000-0000-0000B2400000}"/>
    <cellStyle name="Normal 2 4 2 3 2 8 2" xfId="16562" xr:uid="{00000000-0005-0000-0000-0000B3400000}"/>
    <cellStyle name="Normal 2 4 2 3 2 9" xfId="16563" xr:uid="{00000000-0005-0000-0000-0000B4400000}"/>
    <cellStyle name="Normal 2 4 2 3 3" xfId="16564" xr:uid="{00000000-0005-0000-0000-0000B5400000}"/>
    <cellStyle name="Normal 2 4 2 3 3 2" xfId="16565" xr:uid="{00000000-0005-0000-0000-0000B6400000}"/>
    <cellStyle name="Normal 2 4 2 3 3 2 2" xfId="16566" xr:uid="{00000000-0005-0000-0000-0000B7400000}"/>
    <cellStyle name="Normal 2 4 2 3 3 2 2 2" xfId="16567" xr:uid="{00000000-0005-0000-0000-0000B8400000}"/>
    <cellStyle name="Normal 2 4 2 3 3 2 2 2 2" xfId="16568" xr:uid="{00000000-0005-0000-0000-0000B9400000}"/>
    <cellStyle name="Normal 2 4 2 3 3 2 2 3" xfId="16569" xr:uid="{00000000-0005-0000-0000-0000BA400000}"/>
    <cellStyle name="Normal 2 4 2 3 3 2 3" xfId="16570" xr:uid="{00000000-0005-0000-0000-0000BB400000}"/>
    <cellStyle name="Normal 2 4 2 3 3 2 3 2" xfId="16571" xr:uid="{00000000-0005-0000-0000-0000BC400000}"/>
    <cellStyle name="Normal 2 4 2 3 3 2 3 2 2" xfId="16572" xr:uid="{00000000-0005-0000-0000-0000BD400000}"/>
    <cellStyle name="Normal 2 4 2 3 3 2 3 3" xfId="16573" xr:uid="{00000000-0005-0000-0000-0000BE400000}"/>
    <cellStyle name="Normal 2 4 2 3 3 2 4" xfId="16574" xr:uid="{00000000-0005-0000-0000-0000BF400000}"/>
    <cellStyle name="Normal 2 4 2 3 3 2 4 2" xfId="16575" xr:uid="{00000000-0005-0000-0000-0000C0400000}"/>
    <cellStyle name="Normal 2 4 2 3 3 2 4 2 2" xfId="16576" xr:uid="{00000000-0005-0000-0000-0000C1400000}"/>
    <cellStyle name="Normal 2 4 2 3 3 2 4 3" xfId="16577" xr:uid="{00000000-0005-0000-0000-0000C2400000}"/>
    <cellStyle name="Normal 2 4 2 3 3 2 5" xfId="16578" xr:uid="{00000000-0005-0000-0000-0000C3400000}"/>
    <cellStyle name="Normal 2 4 2 3 3 2 5 2" xfId="16579" xr:uid="{00000000-0005-0000-0000-0000C4400000}"/>
    <cellStyle name="Normal 2 4 2 3 3 2 6" xfId="16580" xr:uid="{00000000-0005-0000-0000-0000C5400000}"/>
    <cellStyle name="Normal 2 4 2 3 3 2 6 2" xfId="16581" xr:uid="{00000000-0005-0000-0000-0000C6400000}"/>
    <cellStyle name="Normal 2 4 2 3 3 2 7" xfId="16582" xr:uid="{00000000-0005-0000-0000-0000C7400000}"/>
    <cellStyle name="Normal 2 4 2 3 3 3" xfId="16583" xr:uid="{00000000-0005-0000-0000-0000C8400000}"/>
    <cellStyle name="Normal 2 4 2 3 3 3 2" xfId="16584" xr:uid="{00000000-0005-0000-0000-0000C9400000}"/>
    <cellStyle name="Normal 2 4 2 3 3 3 2 2" xfId="16585" xr:uid="{00000000-0005-0000-0000-0000CA400000}"/>
    <cellStyle name="Normal 2 4 2 3 3 3 3" xfId="16586" xr:uid="{00000000-0005-0000-0000-0000CB400000}"/>
    <cellStyle name="Normal 2 4 2 3 3 4" xfId="16587" xr:uid="{00000000-0005-0000-0000-0000CC400000}"/>
    <cellStyle name="Normal 2 4 2 3 3 4 2" xfId="16588" xr:uid="{00000000-0005-0000-0000-0000CD400000}"/>
    <cellStyle name="Normal 2 4 2 3 3 4 2 2" xfId="16589" xr:uid="{00000000-0005-0000-0000-0000CE400000}"/>
    <cellStyle name="Normal 2 4 2 3 3 4 3" xfId="16590" xr:uid="{00000000-0005-0000-0000-0000CF400000}"/>
    <cellStyle name="Normal 2 4 2 3 3 5" xfId="16591" xr:uid="{00000000-0005-0000-0000-0000D0400000}"/>
    <cellStyle name="Normal 2 4 2 3 3 5 2" xfId="16592" xr:uid="{00000000-0005-0000-0000-0000D1400000}"/>
    <cellStyle name="Normal 2 4 2 3 3 5 2 2" xfId="16593" xr:uid="{00000000-0005-0000-0000-0000D2400000}"/>
    <cellStyle name="Normal 2 4 2 3 3 5 3" xfId="16594" xr:uid="{00000000-0005-0000-0000-0000D3400000}"/>
    <cellStyle name="Normal 2 4 2 3 3 6" xfId="16595" xr:uid="{00000000-0005-0000-0000-0000D4400000}"/>
    <cellStyle name="Normal 2 4 2 3 3 6 2" xfId="16596" xr:uid="{00000000-0005-0000-0000-0000D5400000}"/>
    <cellStyle name="Normal 2 4 2 3 3 7" xfId="16597" xr:uid="{00000000-0005-0000-0000-0000D6400000}"/>
    <cellStyle name="Normal 2 4 2 3 3 7 2" xfId="16598" xr:uid="{00000000-0005-0000-0000-0000D7400000}"/>
    <cellStyle name="Normal 2 4 2 3 3 8" xfId="16599" xr:uid="{00000000-0005-0000-0000-0000D8400000}"/>
    <cellStyle name="Normal 2 4 2 3 4" xfId="16600" xr:uid="{00000000-0005-0000-0000-0000D9400000}"/>
    <cellStyle name="Normal 2 4 2 3 4 2" xfId="16601" xr:uid="{00000000-0005-0000-0000-0000DA400000}"/>
    <cellStyle name="Normal 2 4 2 3 4 2 2" xfId="16602" xr:uid="{00000000-0005-0000-0000-0000DB400000}"/>
    <cellStyle name="Normal 2 4 2 3 4 2 2 2" xfId="16603" xr:uid="{00000000-0005-0000-0000-0000DC400000}"/>
    <cellStyle name="Normal 2 4 2 3 4 2 3" xfId="16604" xr:uid="{00000000-0005-0000-0000-0000DD400000}"/>
    <cellStyle name="Normal 2 4 2 3 4 3" xfId="16605" xr:uid="{00000000-0005-0000-0000-0000DE400000}"/>
    <cellStyle name="Normal 2 4 2 3 4 3 2" xfId="16606" xr:uid="{00000000-0005-0000-0000-0000DF400000}"/>
    <cellStyle name="Normal 2 4 2 3 4 3 2 2" xfId="16607" xr:uid="{00000000-0005-0000-0000-0000E0400000}"/>
    <cellStyle name="Normal 2 4 2 3 4 3 3" xfId="16608" xr:uid="{00000000-0005-0000-0000-0000E1400000}"/>
    <cellStyle name="Normal 2 4 2 3 4 4" xfId="16609" xr:uid="{00000000-0005-0000-0000-0000E2400000}"/>
    <cellStyle name="Normal 2 4 2 3 4 4 2" xfId="16610" xr:uid="{00000000-0005-0000-0000-0000E3400000}"/>
    <cellStyle name="Normal 2 4 2 3 4 4 2 2" xfId="16611" xr:uid="{00000000-0005-0000-0000-0000E4400000}"/>
    <cellStyle name="Normal 2 4 2 3 4 4 3" xfId="16612" xr:uid="{00000000-0005-0000-0000-0000E5400000}"/>
    <cellStyle name="Normal 2 4 2 3 4 5" xfId="16613" xr:uid="{00000000-0005-0000-0000-0000E6400000}"/>
    <cellStyle name="Normal 2 4 2 3 4 5 2" xfId="16614" xr:uid="{00000000-0005-0000-0000-0000E7400000}"/>
    <cellStyle name="Normal 2 4 2 3 4 6" xfId="16615" xr:uid="{00000000-0005-0000-0000-0000E8400000}"/>
    <cellStyle name="Normal 2 4 2 3 4 6 2" xfId="16616" xr:uid="{00000000-0005-0000-0000-0000E9400000}"/>
    <cellStyle name="Normal 2 4 2 3 4 7" xfId="16617" xr:uid="{00000000-0005-0000-0000-0000EA400000}"/>
    <cellStyle name="Normal 2 4 2 3 5" xfId="16618" xr:uid="{00000000-0005-0000-0000-0000EB400000}"/>
    <cellStyle name="Normal 2 4 2 3 5 2" xfId="16619" xr:uid="{00000000-0005-0000-0000-0000EC400000}"/>
    <cellStyle name="Normal 2 4 2 3 5 2 2" xfId="16620" xr:uid="{00000000-0005-0000-0000-0000ED400000}"/>
    <cellStyle name="Normal 2 4 2 3 5 2 2 2" xfId="16621" xr:uid="{00000000-0005-0000-0000-0000EE400000}"/>
    <cellStyle name="Normal 2 4 2 3 5 2 3" xfId="16622" xr:uid="{00000000-0005-0000-0000-0000EF400000}"/>
    <cellStyle name="Normal 2 4 2 3 5 3" xfId="16623" xr:uid="{00000000-0005-0000-0000-0000F0400000}"/>
    <cellStyle name="Normal 2 4 2 3 5 3 2" xfId="16624" xr:uid="{00000000-0005-0000-0000-0000F1400000}"/>
    <cellStyle name="Normal 2 4 2 3 5 3 2 2" xfId="16625" xr:uid="{00000000-0005-0000-0000-0000F2400000}"/>
    <cellStyle name="Normal 2 4 2 3 5 3 3" xfId="16626" xr:uid="{00000000-0005-0000-0000-0000F3400000}"/>
    <cellStyle name="Normal 2 4 2 3 5 4" xfId="16627" xr:uid="{00000000-0005-0000-0000-0000F4400000}"/>
    <cellStyle name="Normal 2 4 2 3 5 4 2" xfId="16628" xr:uid="{00000000-0005-0000-0000-0000F5400000}"/>
    <cellStyle name="Normal 2 4 2 3 5 4 2 2" xfId="16629" xr:uid="{00000000-0005-0000-0000-0000F6400000}"/>
    <cellStyle name="Normal 2 4 2 3 5 4 3" xfId="16630" xr:uid="{00000000-0005-0000-0000-0000F7400000}"/>
    <cellStyle name="Normal 2 4 2 3 5 5" xfId="16631" xr:uid="{00000000-0005-0000-0000-0000F8400000}"/>
    <cellStyle name="Normal 2 4 2 3 5 5 2" xfId="16632" xr:uid="{00000000-0005-0000-0000-0000F9400000}"/>
    <cellStyle name="Normal 2 4 2 3 5 6" xfId="16633" xr:uid="{00000000-0005-0000-0000-0000FA400000}"/>
    <cellStyle name="Normal 2 4 2 3 5 6 2" xfId="16634" xr:uid="{00000000-0005-0000-0000-0000FB400000}"/>
    <cellStyle name="Normal 2 4 2 3 5 7" xfId="16635" xr:uid="{00000000-0005-0000-0000-0000FC400000}"/>
    <cellStyle name="Normal 2 4 2 3 6" xfId="16636" xr:uid="{00000000-0005-0000-0000-0000FD400000}"/>
    <cellStyle name="Normal 2 4 2 3 6 2" xfId="16637" xr:uid="{00000000-0005-0000-0000-0000FE400000}"/>
    <cellStyle name="Normal 2 4 2 3 6 2 2" xfId="16638" xr:uid="{00000000-0005-0000-0000-0000FF400000}"/>
    <cellStyle name="Normal 2 4 2 3 6 3" xfId="16639" xr:uid="{00000000-0005-0000-0000-000000410000}"/>
    <cellStyle name="Normal 2 4 2 3 7" xfId="16640" xr:uid="{00000000-0005-0000-0000-000001410000}"/>
    <cellStyle name="Normal 2 4 2 3 7 2" xfId="16641" xr:uid="{00000000-0005-0000-0000-000002410000}"/>
    <cellStyle name="Normal 2 4 2 3 7 2 2" xfId="16642" xr:uid="{00000000-0005-0000-0000-000003410000}"/>
    <cellStyle name="Normal 2 4 2 3 7 3" xfId="16643" xr:uid="{00000000-0005-0000-0000-000004410000}"/>
    <cellStyle name="Normal 2 4 2 3 8" xfId="16644" xr:uid="{00000000-0005-0000-0000-000005410000}"/>
    <cellStyle name="Normal 2 4 2 3 8 2" xfId="16645" xr:uid="{00000000-0005-0000-0000-000006410000}"/>
    <cellStyle name="Normal 2 4 2 3 8 2 2" xfId="16646" xr:uid="{00000000-0005-0000-0000-000007410000}"/>
    <cellStyle name="Normal 2 4 2 3 8 3" xfId="16647" xr:uid="{00000000-0005-0000-0000-000008410000}"/>
    <cellStyle name="Normal 2 4 2 3 9" xfId="16648" xr:uid="{00000000-0005-0000-0000-000009410000}"/>
    <cellStyle name="Normal 2 4 2 3 9 2" xfId="16649" xr:uid="{00000000-0005-0000-0000-00000A410000}"/>
    <cellStyle name="Normal 2 4 2 4" xfId="16650" xr:uid="{00000000-0005-0000-0000-00000B410000}"/>
    <cellStyle name="Normal 2 4 2 4 2" xfId="16651" xr:uid="{00000000-0005-0000-0000-00000C410000}"/>
    <cellStyle name="Normal 2 4 2 4 2 2" xfId="16652" xr:uid="{00000000-0005-0000-0000-00000D410000}"/>
    <cellStyle name="Normal 2 4 2 4 2 2 2" xfId="16653" xr:uid="{00000000-0005-0000-0000-00000E410000}"/>
    <cellStyle name="Normal 2 4 2 4 2 2 2 2" xfId="16654" xr:uid="{00000000-0005-0000-0000-00000F410000}"/>
    <cellStyle name="Normal 2 4 2 4 2 2 3" xfId="16655" xr:uid="{00000000-0005-0000-0000-000010410000}"/>
    <cellStyle name="Normal 2 4 2 4 2 3" xfId="16656" xr:uid="{00000000-0005-0000-0000-000011410000}"/>
    <cellStyle name="Normal 2 4 2 4 2 3 2" xfId="16657" xr:uid="{00000000-0005-0000-0000-000012410000}"/>
    <cellStyle name="Normal 2 4 2 4 2 3 2 2" xfId="16658" xr:uid="{00000000-0005-0000-0000-000013410000}"/>
    <cellStyle name="Normal 2 4 2 4 2 3 3" xfId="16659" xr:uid="{00000000-0005-0000-0000-000014410000}"/>
    <cellStyle name="Normal 2 4 2 4 2 4" xfId="16660" xr:uid="{00000000-0005-0000-0000-000015410000}"/>
    <cellStyle name="Normal 2 4 2 4 2 4 2" xfId="16661" xr:uid="{00000000-0005-0000-0000-000016410000}"/>
    <cellStyle name="Normal 2 4 2 4 2 4 2 2" xfId="16662" xr:uid="{00000000-0005-0000-0000-000017410000}"/>
    <cellStyle name="Normal 2 4 2 4 2 4 3" xfId="16663" xr:uid="{00000000-0005-0000-0000-000018410000}"/>
    <cellStyle name="Normal 2 4 2 4 2 5" xfId="16664" xr:uid="{00000000-0005-0000-0000-000019410000}"/>
    <cellStyle name="Normal 2 4 2 4 2 5 2" xfId="16665" xr:uid="{00000000-0005-0000-0000-00001A410000}"/>
    <cellStyle name="Normal 2 4 2 4 2 6" xfId="16666" xr:uid="{00000000-0005-0000-0000-00001B410000}"/>
    <cellStyle name="Normal 2 4 2 4 2 6 2" xfId="16667" xr:uid="{00000000-0005-0000-0000-00001C410000}"/>
    <cellStyle name="Normal 2 4 2 4 2 7" xfId="16668" xr:uid="{00000000-0005-0000-0000-00001D410000}"/>
    <cellStyle name="Normal 2 4 2 4 3" xfId="16669" xr:uid="{00000000-0005-0000-0000-00001E410000}"/>
    <cellStyle name="Normal 2 4 2 4 3 2" xfId="16670" xr:uid="{00000000-0005-0000-0000-00001F410000}"/>
    <cellStyle name="Normal 2 4 2 4 3 2 2" xfId="16671" xr:uid="{00000000-0005-0000-0000-000020410000}"/>
    <cellStyle name="Normal 2 4 2 4 3 2 2 2" xfId="16672" xr:uid="{00000000-0005-0000-0000-000021410000}"/>
    <cellStyle name="Normal 2 4 2 4 3 2 3" xfId="16673" xr:uid="{00000000-0005-0000-0000-000022410000}"/>
    <cellStyle name="Normal 2 4 2 4 3 3" xfId="16674" xr:uid="{00000000-0005-0000-0000-000023410000}"/>
    <cellStyle name="Normal 2 4 2 4 3 3 2" xfId="16675" xr:uid="{00000000-0005-0000-0000-000024410000}"/>
    <cellStyle name="Normal 2 4 2 4 3 3 2 2" xfId="16676" xr:uid="{00000000-0005-0000-0000-000025410000}"/>
    <cellStyle name="Normal 2 4 2 4 3 3 3" xfId="16677" xr:uid="{00000000-0005-0000-0000-000026410000}"/>
    <cellStyle name="Normal 2 4 2 4 3 4" xfId="16678" xr:uid="{00000000-0005-0000-0000-000027410000}"/>
    <cellStyle name="Normal 2 4 2 4 3 4 2" xfId="16679" xr:uid="{00000000-0005-0000-0000-000028410000}"/>
    <cellStyle name="Normal 2 4 2 4 3 4 2 2" xfId="16680" xr:uid="{00000000-0005-0000-0000-000029410000}"/>
    <cellStyle name="Normal 2 4 2 4 3 4 3" xfId="16681" xr:uid="{00000000-0005-0000-0000-00002A410000}"/>
    <cellStyle name="Normal 2 4 2 4 3 5" xfId="16682" xr:uid="{00000000-0005-0000-0000-00002B410000}"/>
    <cellStyle name="Normal 2 4 2 4 3 5 2" xfId="16683" xr:uid="{00000000-0005-0000-0000-00002C410000}"/>
    <cellStyle name="Normal 2 4 2 4 3 6" xfId="16684" xr:uid="{00000000-0005-0000-0000-00002D410000}"/>
    <cellStyle name="Normal 2 4 2 4 3 6 2" xfId="16685" xr:uid="{00000000-0005-0000-0000-00002E410000}"/>
    <cellStyle name="Normal 2 4 2 4 3 7" xfId="16686" xr:uid="{00000000-0005-0000-0000-00002F410000}"/>
    <cellStyle name="Normal 2 4 2 4 4" xfId="16687" xr:uid="{00000000-0005-0000-0000-000030410000}"/>
    <cellStyle name="Normal 2 4 2 4 4 2" xfId="16688" xr:uid="{00000000-0005-0000-0000-000031410000}"/>
    <cellStyle name="Normal 2 4 2 4 4 2 2" xfId="16689" xr:uid="{00000000-0005-0000-0000-000032410000}"/>
    <cellStyle name="Normal 2 4 2 4 4 3" xfId="16690" xr:uid="{00000000-0005-0000-0000-000033410000}"/>
    <cellStyle name="Normal 2 4 2 4 5" xfId="16691" xr:uid="{00000000-0005-0000-0000-000034410000}"/>
    <cellStyle name="Normal 2 4 2 4 5 2" xfId="16692" xr:uid="{00000000-0005-0000-0000-000035410000}"/>
    <cellStyle name="Normal 2 4 2 4 5 2 2" xfId="16693" xr:uid="{00000000-0005-0000-0000-000036410000}"/>
    <cellStyle name="Normal 2 4 2 4 5 3" xfId="16694" xr:uid="{00000000-0005-0000-0000-000037410000}"/>
    <cellStyle name="Normal 2 4 2 4 6" xfId="16695" xr:uid="{00000000-0005-0000-0000-000038410000}"/>
    <cellStyle name="Normal 2 4 2 4 6 2" xfId="16696" xr:uid="{00000000-0005-0000-0000-000039410000}"/>
    <cellStyle name="Normal 2 4 2 4 6 2 2" xfId="16697" xr:uid="{00000000-0005-0000-0000-00003A410000}"/>
    <cellStyle name="Normal 2 4 2 4 6 3" xfId="16698" xr:uid="{00000000-0005-0000-0000-00003B410000}"/>
    <cellStyle name="Normal 2 4 2 4 7" xfId="16699" xr:uid="{00000000-0005-0000-0000-00003C410000}"/>
    <cellStyle name="Normal 2 4 2 4 7 2" xfId="16700" xr:uid="{00000000-0005-0000-0000-00003D410000}"/>
    <cellStyle name="Normal 2 4 2 4 8" xfId="16701" xr:uid="{00000000-0005-0000-0000-00003E410000}"/>
    <cellStyle name="Normal 2 4 2 4 8 2" xfId="16702" xr:uid="{00000000-0005-0000-0000-00003F410000}"/>
    <cellStyle name="Normal 2 4 2 4 9" xfId="16703" xr:uid="{00000000-0005-0000-0000-000040410000}"/>
    <cellStyle name="Normal 2 4 2 5" xfId="16704" xr:uid="{00000000-0005-0000-0000-000041410000}"/>
    <cellStyle name="Normal 2 4 2 5 2" xfId="16705" xr:uid="{00000000-0005-0000-0000-000042410000}"/>
    <cellStyle name="Normal 2 4 2 5 2 2" xfId="16706" xr:uid="{00000000-0005-0000-0000-000043410000}"/>
    <cellStyle name="Normal 2 4 2 5 2 2 2" xfId="16707" xr:uid="{00000000-0005-0000-0000-000044410000}"/>
    <cellStyle name="Normal 2 4 2 5 2 2 2 2" xfId="16708" xr:uid="{00000000-0005-0000-0000-000045410000}"/>
    <cellStyle name="Normal 2 4 2 5 2 2 3" xfId="16709" xr:uid="{00000000-0005-0000-0000-000046410000}"/>
    <cellStyle name="Normal 2 4 2 5 2 3" xfId="16710" xr:uid="{00000000-0005-0000-0000-000047410000}"/>
    <cellStyle name="Normal 2 4 2 5 2 3 2" xfId="16711" xr:uid="{00000000-0005-0000-0000-000048410000}"/>
    <cellStyle name="Normal 2 4 2 5 2 3 2 2" xfId="16712" xr:uid="{00000000-0005-0000-0000-000049410000}"/>
    <cellStyle name="Normal 2 4 2 5 2 3 3" xfId="16713" xr:uid="{00000000-0005-0000-0000-00004A410000}"/>
    <cellStyle name="Normal 2 4 2 5 2 4" xfId="16714" xr:uid="{00000000-0005-0000-0000-00004B410000}"/>
    <cellStyle name="Normal 2 4 2 5 2 4 2" xfId="16715" xr:uid="{00000000-0005-0000-0000-00004C410000}"/>
    <cellStyle name="Normal 2 4 2 5 2 4 2 2" xfId="16716" xr:uid="{00000000-0005-0000-0000-00004D410000}"/>
    <cellStyle name="Normal 2 4 2 5 2 4 3" xfId="16717" xr:uid="{00000000-0005-0000-0000-00004E410000}"/>
    <cellStyle name="Normal 2 4 2 5 2 5" xfId="16718" xr:uid="{00000000-0005-0000-0000-00004F410000}"/>
    <cellStyle name="Normal 2 4 2 5 2 5 2" xfId="16719" xr:uid="{00000000-0005-0000-0000-000050410000}"/>
    <cellStyle name="Normal 2 4 2 5 2 6" xfId="16720" xr:uid="{00000000-0005-0000-0000-000051410000}"/>
    <cellStyle name="Normal 2 4 2 5 2 6 2" xfId="16721" xr:uid="{00000000-0005-0000-0000-000052410000}"/>
    <cellStyle name="Normal 2 4 2 5 2 7" xfId="16722" xr:uid="{00000000-0005-0000-0000-000053410000}"/>
    <cellStyle name="Normal 2 4 2 5 3" xfId="16723" xr:uid="{00000000-0005-0000-0000-000054410000}"/>
    <cellStyle name="Normal 2 4 2 5 3 2" xfId="16724" xr:uid="{00000000-0005-0000-0000-000055410000}"/>
    <cellStyle name="Normal 2 4 2 5 3 2 2" xfId="16725" xr:uid="{00000000-0005-0000-0000-000056410000}"/>
    <cellStyle name="Normal 2 4 2 5 3 3" xfId="16726" xr:uid="{00000000-0005-0000-0000-000057410000}"/>
    <cellStyle name="Normal 2 4 2 5 4" xfId="16727" xr:uid="{00000000-0005-0000-0000-000058410000}"/>
    <cellStyle name="Normal 2 4 2 5 4 2" xfId="16728" xr:uid="{00000000-0005-0000-0000-000059410000}"/>
    <cellStyle name="Normal 2 4 2 5 4 2 2" xfId="16729" xr:uid="{00000000-0005-0000-0000-00005A410000}"/>
    <cellStyle name="Normal 2 4 2 5 4 3" xfId="16730" xr:uid="{00000000-0005-0000-0000-00005B410000}"/>
    <cellStyle name="Normal 2 4 2 5 5" xfId="16731" xr:uid="{00000000-0005-0000-0000-00005C410000}"/>
    <cellStyle name="Normal 2 4 2 5 5 2" xfId="16732" xr:uid="{00000000-0005-0000-0000-00005D410000}"/>
    <cellStyle name="Normal 2 4 2 5 5 2 2" xfId="16733" xr:uid="{00000000-0005-0000-0000-00005E410000}"/>
    <cellStyle name="Normal 2 4 2 5 5 3" xfId="16734" xr:uid="{00000000-0005-0000-0000-00005F410000}"/>
    <cellStyle name="Normal 2 4 2 5 6" xfId="16735" xr:uid="{00000000-0005-0000-0000-000060410000}"/>
    <cellStyle name="Normal 2 4 2 5 6 2" xfId="16736" xr:uid="{00000000-0005-0000-0000-000061410000}"/>
    <cellStyle name="Normal 2 4 2 5 7" xfId="16737" xr:uid="{00000000-0005-0000-0000-000062410000}"/>
    <cellStyle name="Normal 2 4 2 5 7 2" xfId="16738" xr:uid="{00000000-0005-0000-0000-000063410000}"/>
    <cellStyle name="Normal 2 4 2 5 8" xfId="16739" xr:uid="{00000000-0005-0000-0000-000064410000}"/>
    <cellStyle name="Normal 2 4 2 6" xfId="16740" xr:uid="{00000000-0005-0000-0000-000065410000}"/>
    <cellStyle name="Normal 2 4 2 6 2" xfId="16741" xr:uid="{00000000-0005-0000-0000-000066410000}"/>
    <cellStyle name="Normal 2 4 2 6 2 2" xfId="16742" xr:uid="{00000000-0005-0000-0000-000067410000}"/>
    <cellStyle name="Normal 2 4 2 6 2 2 2" xfId="16743" xr:uid="{00000000-0005-0000-0000-000068410000}"/>
    <cellStyle name="Normal 2 4 2 6 2 3" xfId="16744" xr:uid="{00000000-0005-0000-0000-000069410000}"/>
    <cellStyle name="Normal 2 4 2 6 3" xfId="16745" xr:uid="{00000000-0005-0000-0000-00006A410000}"/>
    <cellStyle name="Normal 2 4 2 6 3 2" xfId="16746" xr:uid="{00000000-0005-0000-0000-00006B410000}"/>
    <cellStyle name="Normal 2 4 2 6 3 2 2" xfId="16747" xr:uid="{00000000-0005-0000-0000-00006C410000}"/>
    <cellStyle name="Normal 2 4 2 6 3 3" xfId="16748" xr:uid="{00000000-0005-0000-0000-00006D410000}"/>
    <cellStyle name="Normal 2 4 2 6 4" xfId="16749" xr:uid="{00000000-0005-0000-0000-00006E410000}"/>
    <cellStyle name="Normal 2 4 2 6 4 2" xfId="16750" xr:uid="{00000000-0005-0000-0000-00006F410000}"/>
    <cellStyle name="Normal 2 4 2 6 4 2 2" xfId="16751" xr:uid="{00000000-0005-0000-0000-000070410000}"/>
    <cellStyle name="Normal 2 4 2 6 4 3" xfId="16752" xr:uid="{00000000-0005-0000-0000-000071410000}"/>
    <cellStyle name="Normal 2 4 2 6 5" xfId="16753" xr:uid="{00000000-0005-0000-0000-000072410000}"/>
    <cellStyle name="Normal 2 4 2 6 5 2" xfId="16754" xr:uid="{00000000-0005-0000-0000-000073410000}"/>
    <cellStyle name="Normal 2 4 2 6 6" xfId="16755" xr:uid="{00000000-0005-0000-0000-000074410000}"/>
    <cellStyle name="Normal 2 4 2 6 6 2" xfId="16756" xr:uid="{00000000-0005-0000-0000-000075410000}"/>
    <cellStyle name="Normal 2 4 2 6 7" xfId="16757" xr:uid="{00000000-0005-0000-0000-000076410000}"/>
    <cellStyle name="Normal 2 4 2 7" xfId="16758" xr:uid="{00000000-0005-0000-0000-000077410000}"/>
    <cellStyle name="Normal 2 4 2 7 2" xfId="16759" xr:uid="{00000000-0005-0000-0000-000078410000}"/>
    <cellStyle name="Normal 2 4 2 7 2 2" xfId="16760" xr:uid="{00000000-0005-0000-0000-000079410000}"/>
    <cellStyle name="Normal 2 4 2 7 2 2 2" xfId="16761" xr:uid="{00000000-0005-0000-0000-00007A410000}"/>
    <cellStyle name="Normal 2 4 2 7 2 3" xfId="16762" xr:uid="{00000000-0005-0000-0000-00007B410000}"/>
    <cellStyle name="Normal 2 4 2 7 3" xfId="16763" xr:uid="{00000000-0005-0000-0000-00007C410000}"/>
    <cellStyle name="Normal 2 4 2 7 3 2" xfId="16764" xr:uid="{00000000-0005-0000-0000-00007D410000}"/>
    <cellStyle name="Normal 2 4 2 7 3 2 2" xfId="16765" xr:uid="{00000000-0005-0000-0000-00007E410000}"/>
    <cellStyle name="Normal 2 4 2 7 3 3" xfId="16766" xr:uid="{00000000-0005-0000-0000-00007F410000}"/>
    <cellStyle name="Normal 2 4 2 7 4" xfId="16767" xr:uid="{00000000-0005-0000-0000-000080410000}"/>
    <cellStyle name="Normal 2 4 2 7 4 2" xfId="16768" xr:uid="{00000000-0005-0000-0000-000081410000}"/>
    <cellStyle name="Normal 2 4 2 7 4 2 2" xfId="16769" xr:uid="{00000000-0005-0000-0000-000082410000}"/>
    <cellStyle name="Normal 2 4 2 7 4 3" xfId="16770" xr:uid="{00000000-0005-0000-0000-000083410000}"/>
    <cellStyle name="Normal 2 4 2 7 5" xfId="16771" xr:uid="{00000000-0005-0000-0000-000084410000}"/>
    <cellStyle name="Normal 2 4 2 7 5 2" xfId="16772" xr:uid="{00000000-0005-0000-0000-000085410000}"/>
    <cellStyle name="Normal 2 4 2 7 6" xfId="16773" xr:uid="{00000000-0005-0000-0000-000086410000}"/>
    <cellStyle name="Normal 2 4 2 7 6 2" xfId="16774" xr:uid="{00000000-0005-0000-0000-000087410000}"/>
    <cellStyle name="Normal 2 4 2 7 7" xfId="16775" xr:uid="{00000000-0005-0000-0000-000088410000}"/>
    <cellStyle name="Normal 2 4 2 8" xfId="16776" xr:uid="{00000000-0005-0000-0000-000089410000}"/>
    <cellStyle name="Normal 2 4 2 8 2" xfId="16777" xr:uid="{00000000-0005-0000-0000-00008A410000}"/>
    <cellStyle name="Normal 2 4 2 8 2 2" xfId="16778" xr:uid="{00000000-0005-0000-0000-00008B410000}"/>
    <cellStyle name="Normal 2 4 2 8 3" xfId="16779" xr:uid="{00000000-0005-0000-0000-00008C410000}"/>
    <cellStyle name="Normal 2 4 2 9" xfId="16780" xr:uid="{00000000-0005-0000-0000-00008D410000}"/>
    <cellStyle name="Normal 2 4 2 9 2" xfId="16781" xr:uid="{00000000-0005-0000-0000-00008E410000}"/>
    <cellStyle name="Normal 2 4 2 9 2 2" xfId="16782" xr:uid="{00000000-0005-0000-0000-00008F410000}"/>
    <cellStyle name="Normal 2 4 2 9 3" xfId="16783" xr:uid="{00000000-0005-0000-0000-000090410000}"/>
    <cellStyle name="Normal 2 4 2_Confidential Information" xfId="16784" xr:uid="{00000000-0005-0000-0000-000091410000}"/>
    <cellStyle name="Normal 2 4 3" xfId="16785" xr:uid="{00000000-0005-0000-0000-000092410000}"/>
    <cellStyle name="Normal 2 4 3 10" xfId="16786" xr:uid="{00000000-0005-0000-0000-000093410000}"/>
    <cellStyle name="Normal 2 4 3 10 2" xfId="16787" xr:uid="{00000000-0005-0000-0000-000094410000}"/>
    <cellStyle name="Normal 2 4 3 10 2 2" xfId="16788" xr:uid="{00000000-0005-0000-0000-000095410000}"/>
    <cellStyle name="Normal 2 4 3 10 3" xfId="16789" xr:uid="{00000000-0005-0000-0000-000096410000}"/>
    <cellStyle name="Normal 2 4 3 11" xfId="16790" xr:uid="{00000000-0005-0000-0000-000097410000}"/>
    <cellStyle name="Normal 2 4 3 11 2" xfId="16791" xr:uid="{00000000-0005-0000-0000-000098410000}"/>
    <cellStyle name="Normal 2 4 3 12" xfId="16792" xr:uid="{00000000-0005-0000-0000-000099410000}"/>
    <cellStyle name="Normal 2 4 3 12 2" xfId="16793" xr:uid="{00000000-0005-0000-0000-00009A410000}"/>
    <cellStyle name="Normal 2 4 3 13" xfId="16794" xr:uid="{00000000-0005-0000-0000-00009B410000}"/>
    <cellStyle name="Normal 2 4 3 2" xfId="16795" xr:uid="{00000000-0005-0000-0000-00009C410000}"/>
    <cellStyle name="Normal 2 4 3 2 10" xfId="16796" xr:uid="{00000000-0005-0000-0000-00009D410000}"/>
    <cellStyle name="Normal 2 4 3 2 10 2" xfId="16797" xr:uid="{00000000-0005-0000-0000-00009E410000}"/>
    <cellStyle name="Normal 2 4 3 2 11" xfId="16798" xr:uid="{00000000-0005-0000-0000-00009F410000}"/>
    <cellStyle name="Normal 2 4 3 2 2" xfId="16799" xr:uid="{00000000-0005-0000-0000-0000A0410000}"/>
    <cellStyle name="Normal 2 4 3 2 2 2" xfId="16800" xr:uid="{00000000-0005-0000-0000-0000A1410000}"/>
    <cellStyle name="Normal 2 4 3 2 2 2 2" xfId="16801" xr:uid="{00000000-0005-0000-0000-0000A2410000}"/>
    <cellStyle name="Normal 2 4 3 2 2 2 2 2" xfId="16802" xr:uid="{00000000-0005-0000-0000-0000A3410000}"/>
    <cellStyle name="Normal 2 4 3 2 2 2 2 2 2" xfId="16803" xr:uid="{00000000-0005-0000-0000-0000A4410000}"/>
    <cellStyle name="Normal 2 4 3 2 2 2 2 3" xfId="16804" xr:uid="{00000000-0005-0000-0000-0000A5410000}"/>
    <cellStyle name="Normal 2 4 3 2 2 2 3" xfId="16805" xr:uid="{00000000-0005-0000-0000-0000A6410000}"/>
    <cellStyle name="Normal 2 4 3 2 2 2 3 2" xfId="16806" xr:uid="{00000000-0005-0000-0000-0000A7410000}"/>
    <cellStyle name="Normal 2 4 3 2 2 2 3 2 2" xfId="16807" xr:uid="{00000000-0005-0000-0000-0000A8410000}"/>
    <cellStyle name="Normal 2 4 3 2 2 2 3 3" xfId="16808" xr:uid="{00000000-0005-0000-0000-0000A9410000}"/>
    <cellStyle name="Normal 2 4 3 2 2 2 4" xfId="16809" xr:uid="{00000000-0005-0000-0000-0000AA410000}"/>
    <cellStyle name="Normal 2 4 3 2 2 2 4 2" xfId="16810" xr:uid="{00000000-0005-0000-0000-0000AB410000}"/>
    <cellStyle name="Normal 2 4 3 2 2 2 4 2 2" xfId="16811" xr:uid="{00000000-0005-0000-0000-0000AC410000}"/>
    <cellStyle name="Normal 2 4 3 2 2 2 4 3" xfId="16812" xr:uid="{00000000-0005-0000-0000-0000AD410000}"/>
    <cellStyle name="Normal 2 4 3 2 2 2 5" xfId="16813" xr:uid="{00000000-0005-0000-0000-0000AE410000}"/>
    <cellStyle name="Normal 2 4 3 2 2 2 5 2" xfId="16814" xr:uid="{00000000-0005-0000-0000-0000AF410000}"/>
    <cellStyle name="Normal 2 4 3 2 2 2 6" xfId="16815" xr:uid="{00000000-0005-0000-0000-0000B0410000}"/>
    <cellStyle name="Normal 2 4 3 2 2 2 6 2" xfId="16816" xr:uid="{00000000-0005-0000-0000-0000B1410000}"/>
    <cellStyle name="Normal 2 4 3 2 2 2 7" xfId="16817" xr:uid="{00000000-0005-0000-0000-0000B2410000}"/>
    <cellStyle name="Normal 2 4 3 2 2 3" xfId="16818" xr:uid="{00000000-0005-0000-0000-0000B3410000}"/>
    <cellStyle name="Normal 2 4 3 2 2 3 2" xfId="16819" xr:uid="{00000000-0005-0000-0000-0000B4410000}"/>
    <cellStyle name="Normal 2 4 3 2 2 3 2 2" xfId="16820" xr:uid="{00000000-0005-0000-0000-0000B5410000}"/>
    <cellStyle name="Normal 2 4 3 2 2 3 2 2 2" xfId="16821" xr:uid="{00000000-0005-0000-0000-0000B6410000}"/>
    <cellStyle name="Normal 2 4 3 2 2 3 2 3" xfId="16822" xr:uid="{00000000-0005-0000-0000-0000B7410000}"/>
    <cellStyle name="Normal 2 4 3 2 2 3 3" xfId="16823" xr:uid="{00000000-0005-0000-0000-0000B8410000}"/>
    <cellStyle name="Normal 2 4 3 2 2 3 3 2" xfId="16824" xr:uid="{00000000-0005-0000-0000-0000B9410000}"/>
    <cellStyle name="Normal 2 4 3 2 2 3 3 2 2" xfId="16825" xr:uid="{00000000-0005-0000-0000-0000BA410000}"/>
    <cellStyle name="Normal 2 4 3 2 2 3 3 3" xfId="16826" xr:uid="{00000000-0005-0000-0000-0000BB410000}"/>
    <cellStyle name="Normal 2 4 3 2 2 3 4" xfId="16827" xr:uid="{00000000-0005-0000-0000-0000BC410000}"/>
    <cellStyle name="Normal 2 4 3 2 2 3 4 2" xfId="16828" xr:uid="{00000000-0005-0000-0000-0000BD410000}"/>
    <cellStyle name="Normal 2 4 3 2 2 3 4 2 2" xfId="16829" xr:uid="{00000000-0005-0000-0000-0000BE410000}"/>
    <cellStyle name="Normal 2 4 3 2 2 3 4 3" xfId="16830" xr:uid="{00000000-0005-0000-0000-0000BF410000}"/>
    <cellStyle name="Normal 2 4 3 2 2 3 5" xfId="16831" xr:uid="{00000000-0005-0000-0000-0000C0410000}"/>
    <cellStyle name="Normal 2 4 3 2 2 3 5 2" xfId="16832" xr:uid="{00000000-0005-0000-0000-0000C1410000}"/>
    <cellStyle name="Normal 2 4 3 2 2 3 6" xfId="16833" xr:uid="{00000000-0005-0000-0000-0000C2410000}"/>
    <cellStyle name="Normal 2 4 3 2 2 3 6 2" xfId="16834" xr:uid="{00000000-0005-0000-0000-0000C3410000}"/>
    <cellStyle name="Normal 2 4 3 2 2 3 7" xfId="16835" xr:uid="{00000000-0005-0000-0000-0000C4410000}"/>
    <cellStyle name="Normal 2 4 3 2 2 4" xfId="16836" xr:uid="{00000000-0005-0000-0000-0000C5410000}"/>
    <cellStyle name="Normal 2 4 3 2 2 4 2" xfId="16837" xr:uid="{00000000-0005-0000-0000-0000C6410000}"/>
    <cellStyle name="Normal 2 4 3 2 2 4 2 2" xfId="16838" xr:uid="{00000000-0005-0000-0000-0000C7410000}"/>
    <cellStyle name="Normal 2 4 3 2 2 4 3" xfId="16839" xr:uid="{00000000-0005-0000-0000-0000C8410000}"/>
    <cellStyle name="Normal 2 4 3 2 2 5" xfId="16840" xr:uid="{00000000-0005-0000-0000-0000C9410000}"/>
    <cellStyle name="Normal 2 4 3 2 2 5 2" xfId="16841" xr:uid="{00000000-0005-0000-0000-0000CA410000}"/>
    <cellStyle name="Normal 2 4 3 2 2 5 2 2" xfId="16842" xr:uid="{00000000-0005-0000-0000-0000CB410000}"/>
    <cellStyle name="Normal 2 4 3 2 2 5 3" xfId="16843" xr:uid="{00000000-0005-0000-0000-0000CC410000}"/>
    <cellStyle name="Normal 2 4 3 2 2 6" xfId="16844" xr:uid="{00000000-0005-0000-0000-0000CD410000}"/>
    <cellStyle name="Normal 2 4 3 2 2 6 2" xfId="16845" xr:uid="{00000000-0005-0000-0000-0000CE410000}"/>
    <cellStyle name="Normal 2 4 3 2 2 6 2 2" xfId="16846" xr:uid="{00000000-0005-0000-0000-0000CF410000}"/>
    <cellStyle name="Normal 2 4 3 2 2 6 3" xfId="16847" xr:uid="{00000000-0005-0000-0000-0000D0410000}"/>
    <cellStyle name="Normal 2 4 3 2 2 7" xfId="16848" xr:uid="{00000000-0005-0000-0000-0000D1410000}"/>
    <cellStyle name="Normal 2 4 3 2 2 7 2" xfId="16849" xr:uid="{00000000-0005-0000-0000-0000D2410000}"/>
    <cellStyle name="Normal 2 4 3 2 2 8" xfId="16850" xr:uid="{00000000-0005-0000-0000-0000D3410000}"/>
    <cellStyle name="Normal 2 4 3 2 2 8 2" xfId="16851" xr:uid="{00000000-0005-0000-0000-0000D4410000}"/>
    <cellStyle name="Normal 2 4 3 2 2 9" xfId="16852" xr:uid="{00000000-0005-0000-0000-0000D5410000}"/>
    <cellStyle name="Normal 2 4 3 2 3" xfId="16853" xr:uid="{00000000-0005-0000-0000-0000D6410000}"/>
    <cellStyle name="Normal 2 4 3 2 3 2" xfId="16854" xr:uid="{00000000-0005-0000-0000-0000D7410000}"/>
    <cellStyle name="Normal 2 4 3 2 3 2 2" xfId="16855" xr:uid="{00000000-0005-0000-0000-0000D8410000}"/>
    <cellStyle name="Normal 2 4 3 2 3 2 2 2" xfId="16856" xr:uid="{00000000-0005-0000-0000-0000D9410000}"/>
    <cellStyle name="Normal 2 4 3 2 3 2 2 2 2" xfId="16857" xr:uid="{00000000-0005-0000-0000-0000DA410000}"/>
    <cellStyle name="Normal 2 4 3 2 3 2 2 3" xfId="16858" xr:uid="{00000000-0005-0000-0000-0000DB410000}"/>
    <cellStyle name="Normal 2 4 3 2 3 2 3" xfId="16859" xr:uid="{00000000-0005-0000-0000-0000DC410000}"/>
    <cellStyle name="Normal 2 4 3 2 3 2 3 2" xfId="16860" xr:uid="{00000000-0005-0000-0000-0000DD410000}"/>
    <cellStyle name="Normal 2 4 3 2 3 2 3 2 2" xfId="16861" xr:uid="{00000000-0005-0000-0000-0000DE410000}"/>
    <cellStyle name="Normal 2 4 3 2 3 2 3 3" xfId="16862" xr:uid="{00000000-0005-0000-0000-0000DF410000}"/>
    <cellStyle name="Normal 2 4 3 2 3 2 4" xfId="16863" xr:uid="{00000000-0005-0000-0000-0000E0410000}"/>
    <cellStyle name="Normal 2 4 3 2 3 2 4 2" xfId="16864" xr:uid="{00000000-0005-0000-0000-0000E1410000}"/>
    <cellStyle name="Normal 2 4 3 2 3 2 4 2 2" xfId="16865" xr:uid="{00000000-0005-0000-0000-0000E2410000}"/>
    <cellStyle name="Normal 2 4 3 2 3 2 4 3" xfId="16866" xr:uid="{00000000-0005-0000-0000-0000E3410000}"/>
    <cellStyle name="Normal 2 4 3 2 3 2 5" xfId="16867" xr:uid="{00000000-0005-0000-0000-0000E4410000}"/>
    <cellStyle name="Normal 2 4 3 2 3 2 5 2" xfId="16868" xr:uid="{00000000-0005-0000-0000-0000E5410000}"/>
    <cellStyle name="Normal 2 4 3 2 3 2 6" xfId="16869" xr:uid="{00000000-0005-0000-0000-0000E6410000}"/>
    <cellStyle name="Normal 2 4 3 2 3 2 6 2" xfId="16870" xr:uid="{00000000-0005-0000-0000-0000E7410000}"/>
    <cellStyle name="Normal 2 4 3 2 3 2 7" xfId="16871" xr:uid="{00000000-0005-0000-0000-0000E8410000}"/>
    <cellStyle name="Normal 2 4 3 2 3 3" xfId="16872" xr:uid="{00000000-0005-0000-0000-0000E9410000}"/>
    <cellStyle name="Normal 2 4 3 2 3 3 2" xfId="16873" xr:uid="{00000000-0005-0000-0000-0000EA410000}"/>
    <cellStyle name="Normal 2 4 3 2 3 3 2 2" xfId="16874" xr:uid="{00000000-0005-0000-0000-0000EB410000}"/>
    <cellStyle name="Normal 2 4 3 2 3 3 3" xfId="16875" xr:uid="{00000000-0005-0000-0000-0000EC410000}"/>
    <cellStyle name="Normal 2 4 3 2 3 4" xfId="16876" xr:uid="{00000000-0005-0000-0000-0000ED410000}"/>
    <cellStyle name="Normal 2 4 3 2 3 4 2" xfId="16877" xr:uid="{00000000-0005-0000-0000-0000EE410000}"/>
    <cellStyle name="Normal 2 4 3 2 3 4 2 2" xfId="16878" xr:uid="{00000000-0005-0000-0000-0000EF410000}"/>
    <cellStyle name="Normal 2 4 3 2 3 4 3" xfId="16879" xr:uid="{00000000-0005-0000-0000-0000F0410000}"/>
    <cellStyle name="Normal 2 4 3 2 3 5" xfId="16880" xr:uid="{00000000-0005-0000-0000-0000F1410000}"/>
    <cellStyle name="Normal 2 4 3 2 3 5 2" xfId="16881" xr:uid="{00000000-0005-0000-0000-0000F2410000}"/>
    <cellStyle name="Normal 2 4 3 2 3 5 2 2" xfId="16882" xr:uid="{00000000-0005-0000-0000-0000F3410000}"/>
    <cellStyle name="Normal 2 4 3 2 3 5 3" xfId="16883" xr:uid="{00000000-0005-0000-0000-0000F4410000}"/>
    <cellStyle name="Normal 2 4 3 2 3 6" xfId="16884" xr:uid="{00000000-0005-0000-0000-0000F5410000}"/>
    <cellStyle name="Normal 2 4 3 2 3 6 2" xfId="16885" xr:uid="{00000000-0005-0000-0000-0000F6410000}"/>
    <cellStyle name="Normal 2 4 3 2 3 7" xfId="16886" xr:uid="{00000000-0005-0000-0000-0000F7410000}"/>
    <cellStyle name="Normal 2 4 3 2 3 7 2" xfId="16887" xr:uid="{00000000-0005-0000-0000-0000F8410000}"/>
    <cellStyle name="Normal 2 4 3 2 3 8" xfId="16888" xr:uid="{00000000-0005-0000-0000-0000F9410000}"/>
    <cellStyle name="Normal 2 4 3 2 4" xfId="16889" xr:uid="{00000000-0005-0000-0000-0000FA410000}"/>
    <cellStyle name="Normal 2 4 3 2 4 2" xfId="16890" xr:uid="{00000000-0005-0000-0000-0000FB410000}"/>
    <cellStyle name="Normal 2 4 3 2 4 2 2" xfId="16891" xr:uid="{00000000-0005-0000-0000-0000FC410000}"/>
    <cellStyle name="Normal 2 4 3 2 4 2 2 2" xfId="16892" xr:uid="{00000000-0005-0000-0000-0000FD410000}"/>
    <cellStyle name="Normal 2 4 3 2 4 2 3" xfId="16893" xr:uid="{00000000-0005-0000-0000-0000FE410000}"/>
    <cellStyle name="Normal 2 4 3 2 4 3" xfId="16894" xr:uid="{00000000-0005-0000-0000-0000FF410000}"/>
    <cellStyle name="Normal 2 4 3 2 4 3 2" xfId="16895" xr:uid="{00000000-0005-0000-0000-000000420000}"/>
    <cellStyle name="Normal 2 4 3 2 4 3 2 2" xfId="16896" xr:uid="{00000000-0005-0000-0000-000001420000}"/>
    <cellStyle name="Normal 2 4 3 2 4 3 3" xfId="16897" xr:uid="{00000000-0005-0000-0000-000002420000}"/>
    <cellStyle name="Normal 2 4 3 2 4 4" xfId="16898" xr:uid="{00000000-0005-0000-0000-000003420000}"/>
    <cellStyle name="Normal 2 4 3 2 4 4 2" xfId="16899" xr:uid="{00000000-0005-0000-0000-000004420000}"/>
    <cellStyle name="Normal 2 4 3 2 4 4 2 2" xfId="16900" xr:uid="{00000000-0005-0000-0000-000005420000}"/>
    <cellStyle name="Normal 2 4 3 2 4 4 3" xfId="16901" xr:uid="{00000000-0005-0000-0000-000006420000}"/>
    <cellStyle name="Normal 2 4 3 2 4 5" xfId="16902" xr:uid="{00000000-0005-0000-0000-000007420000}"/>
    <cellStyle name="Normal 2 4 3 2 4 5 2" xfId="16903" xr:uid="{00000000-0005-0000-0000-000008420000}"/>
    <cellStyle name="Normal 2 4 3 2 4 6" xfId="16904" xr:uid="{00000000-0005-0000-0000-000009420000}"/>
    <cellStyle name="Normal 2 4 3 2 4 6 2" xfId="16905" xr:uid="{00000000-0005-0000-0000-00000A420000}"/>
    <cellStyle name="Normal 2 4 3 2 4 7" xfId="16906" xr:uid="{00000000-0005-0000-0000-00000B420000}"/>
    <cellStyle name="Normal 2 4 3 2 5" xfId="16907" xr:uid="{00000000-0005-0000-0000-00000C420000}"/>
    <cellStyle name="Normal 2 4 3 2 5 2" xfId="16908" xr:uid="{00000000-0005-0000-0000-00000D420000}"/>
    <cellStyle name="Normal 2 4 3 2 5 2 2" xfId="16909" xr:uid="{00000000-0005-0000-0000-00000E420000}"/>
    <cellStyle name="Normal 2 4 3 2 5 2 2 2" xfId="16910" xr:uid="{00000000-0005-0000-0000-00000F420000}"/>
    <cellStyle name="Normal 2 4 3 2 5 2 3" xfId="16911" xr:uid="{00000000-0005-0000-0000-000010420000}"/>
    <cellStyle name="Normal 2 4 3 2 5 3" xfId="16912" xr:uid="{00000000-0005-0000-0000-000011420000}"/>
    <cellStyle name="Normal 2 4 3 2 5 3 2" xfId="16913" xr:uid="{00000000-0005-0000-0000-000012420000}"/>
    <cellStyle name="Normal 2 4 3 2 5 3 2 2" xfId="16914" xr:uid="{00000000-0005-0000-0000-000013420000}"/>
    <cellStyle name="Normal 2 4 3 2 5 3 3" xfId="16915" xr:uid="{00000000-0005-0000-0000-000014420000}"/>
    <cellStyle name="Normal 2 4 3 2 5 4" xfId="16916" xr:uid="{00000000-0005-0000-0000-000015420000}"/>
    <cellStyle name="Normal 2 4 3 2 5 4 2" xfId="16917" xr:uid="{00000000-0005-0000-0000-000016420000}"/>
    <cellStyle name="Normal 2 4 3 2 5 4 2 2" xfId="16918" xr:uid="{00000000-0005-0000-0000-000017420000}"/>
    <cellStyle name="Normal 2 4 3 2 5 4 3" xfId="16919" xr:uid="{00000000-0005-0000-0000-000018420000}"/>
    <cellStyle name="Normal 2 4 3 2 5 5" xfId="16920" xr:uid="{00000000-0005-0000-0000-000019420000}"/>
    <cellStyle name="Normal 2 4 3 2 5 5 2" xfId="16921" xr:uid="{00000000-0005-0000-0000-00001A420000}"/>
    <cellStyle name="Normal 2 4 3 2 5 6" xfId="16922" xr:uid="{00000000-0005-0000-0000-00001B420000}"/>
    <cellStyle name="Normal 2 4 3 2 5 6 2" xfId="16923" xr:uid="{00000000-0005-0000-0000-00001C420000}"/>
    <cellStyle name="Normal 2 4 3 2 5 7" xfId="16924" xr:uid="{00000000-0005-0000-0000-00001D420000}"/>
    <cellStyle name="Normal 2 4 3 2 6" xfId="16925" xr:uid="{00000000-0005-0000-0000-00001E420000}"/>
    <cellStyle name="Normal 2 4 3 2 6 2" xfId="16926" xr:uid="{00000000-0005-0000-0000-00001F420000}"/>
    <cellStyle name="Normal 2 4 3 2 6 2 2" xfId="16927" xr:uid="{00000000-0005-0000-0000-000020420000}"/>
    <cellStyle name="Normal 2 4 3 2 6 3" xfId="16928" xr:uid="{00000000-0005-0000-0000-000021420000}"/>
    <cellStyle name="Normal 2 4 3 2 7" xfId="16929" xr:uid="{00000000-0005-0000-0000-000022420000}"/>
    <cellStyle name="Normal 2 4 3 2 7 2" xfId="16930" xr:uid="{00000000-0005-0000-0000-000023420000}"/>
    <cellStyle name="Normal 2 4 3 2 7 2 2" xfId="16931" xr:uid="{00000000-0005-0000-0000-000024420000}"/>
    <cellStyle name="Normal 2 4 3 2 7 3" xfId="16932" xr:uid="{00000000-0005-0000-0000-000025420000}"/>
    <cellStyle name="Normal 2 4 3 2 8" xfId="16933" xr:uid="{00000000-0005-0000-0000-000026420000}"/>
    <cellStyle name="Normal 2 4 3 2 8 2" xfId="16934" xr:uid="{00000000-0005-0000-0000-000027420000}"/>
    <cellStyle name="Normal 2 4 3 2 8 2 2" xfId="16935" xr:uid="{00000000-0005-0000-0000-000028420000}"/>
    <cellStyle name="Normal 2 4 3 2 8 3" xfId="16936" xr:uid="{00000000-0005-0000-0000-000029420000}"/>
    <cellStyle name="Normal 2 4 3 2 9" xfId="16937" xr:uid="{00000000-0005-0000-0000-00002A420000}"/>
    <cellStyle name="Normal 2 4 3 2 9 2" xfId="16938" xr:uid="{00000000-0005-0000-0000-00002B420000}"/>
    <cellStyle name="Normal 2 4 3 3" xfId="16939" xr:uid="{00000000-0005-0000-0000-00002C420000}"/>
    <cellStyle name="Normal 2 4 3 3 10" xfId="16940" xr:uid="{00000000-0005-0000-0000-00002D420000}"/>
    <cellStyle name="Normal 2 4 3 3 10 2" xfId="16941" xr:uid="{00000000-0005-0000-0000-00002E420000}"/>
    <cellStyle name="Normal 2 4 3 3 11" xfId="16942" xr:uid="{00000000-0005-0000-0000-00002F420000}"/>
    <cellStyle name="Normal 2 4 3 3 2" xfId="16943" xr:uid="{00000000-0005-0000-0000-000030420000}"/>
    <cellStyle name="Normal 2 4 3 3 2 2" xfId="16944" xr:uid="{00000000-0005-0000-0000-000031420000}"/>
    <cellStyle name="Normal 2 4 3 3 2 2 2" xfId="16945" xr:uid="{00000000-0005-0000-0000-000032420000}"/>
    <cellStyle name="Normal 2 4 3 3 2 2 2 2" xfId="16946" xr:uid="{00000000-0005-0000-0000-000033420000}"/>
    <cellStyle name="Normal 2 4 3 3 2 2 2 2 2" xfId="16947" xr:uid="{00000000-0005-0000-0000-000034420000}"/>
    <cellStyle name="Normal 2 4 3 3 2 2 2 3" xfId="16948" xr:uid="{00000000-0005-0000-0000-000035420000}"/>
    <cellStyle name="Normal 2 4 3 3 2 2 3" xfId="16949" xr:uid="{00000000-0005-0000-0000-000036420000}"/>
    <cellStyle name="Normal 2 4 3 3 2 2 3 2" xfId="16950" xr:uid="{00000000-0005-0000-0000-000037420000}"/>
    <cellStyle name="Normal 2 4 3 3 2 2 3 2 2" xfId="16951" xr:uid="{00000000-0005-0000-0000-000038420000}"/>
    <cellStyle name="Normal 2 4 3 3 2 2 3 3" xfId="16952" xr:uid="{00000000-0005-0000-0000-000039420000}"/>
    <cellStyle name="Normal 2 4 3 3 2 2 4" xfId="16953" xr:uid="{00000000-0005-0000-0000-00003A420000}"/>
    <cellStyle name="Normal 2 4 3 3 2 2 4 2" xfId="16954" xr:uid="{00000000-0005-0000-0000-00003B420000}"/>
    <cellStyle name="Normal 2 4 3 3 2 2 4 2 2" xfId="16955" xr:uid="{00000000-0005-0000-0000-00003C420000}"/>
    <cellStyle name="Normal 2 4 3 3 2 2 4 3" xfId="16956" xr:uid="{00000000-0005-0000-0000-00003D420000}"/>
    <cellStyle name="Normal 2 4 3 3 2 2 5" xfId="16957" xr:uid="{00000000-0005-0000-0000-00003E420000}"/>
    <cellStyle name="Normal 2 4 3 3 2 2 5 2" xfId="16958" xr:uid="{00000000-0005-0000-0000-00003F420000}"/>
    <cellStyle name="Normal 2 4 3 3 2 2 6" xfId="16959" xr:uid="{00000000-0005-0000-0000-000040420000}"/>
    <cellStyle name="Normal 2 4 3 3 2 2 6 2" xfId="16960" xr:uid="{00000000-0005-0000-0000-000041420000}"/>
    <cellStyle name="Normal 2 4 3 3 2 2 7" xfId="16961" xr:uid="{00000000-0005-0000-0000-000042420000}"/>
    <cellStyle name="Normal 2 4 3 3 2 3" xfId="16962" xr:uid="{00000000-0005-0000-0000-000043420000}"/>
    <cellStyle name="Normal 2 4 3 3 2 3 2" xfId="16963" xr:uid="{00000000-0005-0000-0000-000044420000}"/>
    <cellStyle name="Normal 2 4 3 3 2 3 2 2" xfId="16964" xr:uid="{00000000-0005-0000-0000-000045420000}"/>
    <cellStyle name="Normal 2 4 3 3 2 3 2 2 2" xfId="16965" xr:uid="{00000000-0005-0000-0000-000046420000}"/>
    <cellStyle name="Normal 2 4 3 3 2 3 2 3" xfId="16966" xr:uid="{00000000-0005-0000-0000-000047420000}"/>
    <cellStyle name="Normal 2 4 3 3 2 3 3" xfId="16967" xr:uid="{00000000-0005-0000-0000-000048420000}"/>
    <cellStyle name="Normal 2 4 3 3 2 3 3 2" xfId="16968" xr:uid="{00000000-0005-0000-0000-000049420000}"/>
    <cellStyle name="Normal 2 4 3 3 2 3 3 2 2" xfId="16969" xr:uid="{00000000-0005-0000-0000-00004A420000}"/>
    <cellStyle name="Normal 2 4 3 3 2 3 3 3" xfId="16970" xr:uid="{00000000-0005-0000-0000-00004B420000}"/>
    <cellStyle name="Normal 2 4 3 3 2 3 4" xfId="16971" xr:uid="{00000000-0005-0000-0000-00004C420000}"/>
    <cellStyle name="Normal 2 4 3 3 2 3 4 2" xfId="16972" xr:uid="{00000000-0005-0000-0000-00004D420000}"/>
    <cellStyle name="Normal 2 4 3 3 2 3 4 2 2" xfId="16973" xr:uid="{00000000-0005-0000-0000-00004E420000}"/>
    <cellStyle name="Normal 2 4 3 3 2 3 4 3" xfId="16974" xr:uid="{00000000-0005-0000-0000-00004F420000}"/>
    <cellStyle name="Normal 2 4 3 3 2 3 5" xfId="16975" xr:uid="{00000000-0005-0000-0000-000050420000}"/>
    <cellStyle name="Normal 2 4 3 3 2 3 5 2" xfId="16976" xr:uid="{00000000-0005-0000-0000-000051420000}"/>
    <cellStyle name="Normal 2 4 3 3 2 3 6" xfId="16977" xr:uid="{00000000-0005-0000-0000-000052420000}"/>
    <cellStyle name="Normal 2 4 3 3 2 3 6 2" xfId="16978" xr:uid="{00000000-0005-0000-0000-000053420000}"/>
    <cellStyle name="Normal 2 4 3 3 2 3 7" xfId="16979" xr:uid="{00000000-0005-0000-0000-000054420000}"/>
    <cellStyle name="Normal 2 4 3 3 2 4" xfId="16980" xr:uid="{00000000-0005-0000-0000-000055420000}"/>
    <cellStyle name="Normal 2 4 3 3 2 4 2" xfId="16981" xr:uid="{00000000-0005-0000-0000-000056420000}"/>
    <cellStyle name="Normal 2 4 3 3 2 4 2 2" xfId="16982" xr:uid="{00000000-0005-0000-0000-000057420000}"/>
    <cellStyle name="Normal 2 4 3 3 2 4 3" xfId="16983" xr:uid="{00000000-0005-0000-0000-000058420000}"/>
    <cellStyle name="Normal 2 4 3 3 2 5" xfId="16984" xr:uid="{00000000-0005-0000-0000-000059420000}"/>
    <cellStyle name="Normal 2 4 3 3 2 5 2" xfId="16985" xr:uid="{00000000-0005-0000-0000-00005A420000}"/>
    <cellStyle name="Normal 2 4 3 3 2 5 2 2" xfId="16986" xr:uid="{00000000-0005-0000-0000-00005B420000}"/>
    <cellStyle name="Normal 2 4 3 3 2 5 3" xfId="16987" xr:uid="{00000000-0005-0000-0000-00005C420000}"/>
    <cellStyle name="Normal 2 4 3 3 2 6" xfId="16988" xr:uid="{00000000-0005-0000-0000-00005D420000}"/>
    <cellStyle name="Normal 2 4 3 3 2 6 2" xfId="16989" xr:uid="{00000000-0005-0000-0000-00005E420000}"/>
    <cellStyle name="Normal 2 4 3 3 2 6 2 2" xfId="16990" xr:uid="{00000000-0005-0000-0000-00005F420000}"/>
    <cellStyle name="Normal 2 4 3 3 2 6 3" xfId="16991" xr:uid="{00000000-0005-0000-0000-000060420000}"/>
    <cellStyle name="Normal 2 4 3 3 2 7" xfId="16992" xr:uid="{00000000-0005-0000-0000-000061420000}"/>
    <cellStyle name="Normal 2 4 3 3 2 7 2" xfId="16993" xr:uid="{00000000-0005-0000-0000-000062420000}"/>
    <cellStyle name="Normal 2 4 3 3 2 8" xfId="16994" xr:uid="{00000000-0005-0000-0000-000063420000}"/>
    <cellStyle name="Normal 2 4 3 3 2 8 2" xfId="16995" xr:uid="{00000000-0005-0000-0000-000064420000}"/>
    <cellStyle name="Normal 2 4 3 3 2 9" xfId="16996" xr:uid="{00000000-0005-0000-0000-000065420000}"/>
    <cellStyle name="Normal 2 4 3 3 3" xfId="16997" xr:uid="{00000000-0005-0000-0000-000066420000}"/>
    <cellStyle name="Normal 2 4 3 3 3 2" xfId="16998" xr:uid="{00000000-0005-0000-0000-000067420000}"/>
    <cellStyle name="Normal 2 4 3 3 3 2 2" xfId="16999" xr:uid="{00000000-0005-0000-0000-000068420000}"/>
    <cellStyle name="Normal 2 4 3 3 3 2 2 2" xfId="17000" xr:uid="{00000000-0005-0000-0000-000069420000}"/>
    <cellStyle name="Normal 2 4 3 3 3 2 2 2 2" xfId="17001" xr:uid="{00000000-0005-0000-0000-00006A420000}"/>
    <cellStyle name="Normal 2 4 3 3 3 2 2 3" xfId="17002" xr:uid="{00000000-0005-0000-0000-00006B420000}"/>
    <cellStyle name="Normal 2 4 3 3 3 2 3" xfId="17003" xr:uid="{00000000-0005-0000-0000-00006C420000}"/>
    <cellStyle name="Normal 2 4 3 3 3 2 3 2" xfId="17004" xr:uid="{00000000-0005-0000-0000-00006D420000}"/>
    <cellStyle name="Normal 2 4 3 3 3 2 3 2 2" xfId="17005" xr:uid="{00000000-0005-0000-0000-00006E420000}"/>
    <cellStyle name="Normal 2 4 3 3 3 2 3 3" xfId="17006" xr:uid="{00000000-0005-0000-0000-00006F420000}"/>
    <cellStyle name="Normal 2 4 3 3 3 2 4" xfId="17007" xr:uid="{00000000-0005-0000-0000-000070420000}"/>
    <cellStyle name="Normal 2 4 3 3 3 2 4 2" xfId="17008" xr:uid="{00000000-0005-0000-0000-000071420000}"/>
    <cellStyle name="Normal 2 4 3 3 3 2 4 2 2" xfId="17009" xr:uid="{00000000-0005-0000-0000-000072420000}"/>
    <cellStyle name="Normal 2 4 3 3 3 2 4 3" xfId="17010" xr:uid="{00000000-0005-0000-0000-000073420000}"/>
    <cellStyle name="Normal 2 4 3 3 3 2 5" xfId="17011" xr:uid="{00000000-0005-0000-0000-000074420000}"/>
    <cellStyle name="Normal 2 4 3 3 3 2 5 2" xfId="17012" xr:uid="{00000000-0005-0000-0000-000075420000}"/>
    <cellStyle name="Normal 2 4 3 3 3 2 6" xfId="17013" xr:uid="{00000000-0005-0000-0000-000076420000}"/>
    <cellStyle name="Normal 2 4 3 3 3 2 6 2" xfId="17014" xr:uid="{00000000-0005-0000-0000-000077420000}"/>
    <cellStyle name="Normal 2 4 3 3 3 2 7" xfId="17015" xr:uid="{00000000-0005-0000-0000-000078420000}"/>
    <cellStyle name="Normal 2 4 3 3 3 3" xfId="17016" xr:uid="{00000000-0005-0000-0000-000079420000}"/>
    <cellStyle name="Normal 2 4 3 3 3 3 2" xfId="17017" xr:uid="{00000000-0005-0000-0000-00007A420000}"/>
    <cellStyle name="Normal 2 4 3 3 3 3 2 2" xfId="17018" xr:uid="{00000000-0005-0000-0000-00007B420000}"/>
    <cellStyle name="Normal 2 4 3 3 3 3 3" xfId="17019" xr:uid="{00000000-0005-0000-0000-00007C420000}"/>
    <cellStyle name="Normal 2 4 3 3 3 4" xfId="17020" xr:uid="{00000000-0005-0000-0000-00007D420000}"/>
    <cellStyle name="Normal 2 4 3 3 3 4 2" xfId="17021" xr:uid="{00000000-0005-0000-0000-00007E420000}"/>
    <cellStyle name="Normal 2 4 3 3 3 4 2 2" xfId="17022" xr:uid="{00000000-0005-0000-0000-00007F420000}"/>
    <cellStyle name="Normal 2 4 3 3 3 4 3" xfId="17023" xr:uid="{00000000-0005-0000-0000-000080420000}"/>
    <cellStyle name="Normal 2 4 3 3 3 5" xfId="17024" xr:uid="{00000000-0005-0000-0000-000081420000}"/>
    <cellStyle name="Normal 2 4 3 3 3 5 2" xfId="17025" xr:uid="{00000000-0005-0000-0000-000082420000}"/>
    <cellStyle name="Normal 2 4 3 3 3 5 2 2" xfId="17026" xr:uid="{00000000-0005-0000-0000-000083420000}"/>
    <cellStyle name="Normal 2 4 3 3 3 5 3" xfId="17027" xr:uid="{00000000-0005-0000-0000-000084420000}"/>
    <cellStyle name="Normal 2 4 3 3 3 6" xfId="17028" xr:uid="{00000000-0005-0000-0000-000085420000}"/>
    <cellStyle name="Normal 2 4 3 3 3 6 2" xfId="17029" xr:uid="{00000000-0005-0000-0000-000086420000}"/>
    <cellStyle name="Normal 2 4 3 3 3 7" xfId="17030" xr:uid="{00000000-0005-0000-0000-000087420000}"/>
    <cellStyle name="Normal 2 4 3 3 3 7 2" xfId="17031" xr:uid="{00000000-0005-0000-0000-000088420000}"/>
    <cellStyle name="Normal 2 4 3 3 3 8" xfId="17032" xr:uid="{00000000-0005-0000-0000-000089420000}"/>
    <cellStyle name="Normal 2 4 3 3 4" xfId="17033" xr:uid="{00000000-0005-0000-0000-00008A420000}"/>
    <cellStyle name="Normal 2 4 3 3 4 2" xfId="17034" xr:uid="{00000000-0005-0000-0000-00008B420000}"/>
    <cellStyle name="Normal 2 4 3 3 4 2 2" xfId="17035" xr:uid="{00000000-0005-0000-0000-00008C420000}"/>
    <cellStyle name="Normal 2 4 3 3 4 2 2 2" xfId="17036" xr:uid="{00000000-0005-0000-0000-00008D420000}"/>
    <cellStyle name="Normal 2 4 3 3 4 2 3" xfId="17037" xr:uid="{00000000-0005-0000-0000-00008E420000}"/>
    <cellStyle name="Normal 2 4 3 3 4 3" xfId="17038" xr:uid="{00000000-0005-0000-0000-00008F420000}"/>
    <cellStyle name="Normal 2 4 3 3 4 3 2" xfId="17039" xr:uid="{00000000-0005-0000-0000-000090420000}"/>
    <cellStyle name="Normal 2 4 3 3 4 3 2 2" xfId="17040" xr:uid="{00000000-0005-0000-0000-000091420000}"/>
    <cellStyle name="Normal 2 4 3 3 4 3 3" xfId="17041" xr:uid="{00000000-0005-0000-0000-000092420000}"/>
    <cellStyle name="Normal 2 4 3 3 4 4" xfId="17042" xr:uid="{00000000-0005-0000-0000-000093420000}"/>
    <cellStyle name="Normal 2 4 3 3 4 4 2" xfId="17043" xr:uid="{00000000-0005-0000-0000-000094420000}"/>
    <cellStyle name="Normal 2 4 3 3 4 4 2 2" xfId="17044" xr:uid="{00000000-0005-0000-0000-000095420000}"/>
    <cellStyle name="Normal 2 4 3 3 4 4 3" xfId="17045" xr:uid="{00000000-0005-0000-0000-000096420000}"/>
    <cellStyle name="Normal 2 4 3 3 4 5" xfId="17046" xr:uid="{00000000-0005-0000-0000-000097420000}"/>
    <cellStyle name="Normal 2 4 3 3 4 5 2" xfId="17047" xr:uid="{00000000-0005-0000-0000-000098420000}"/>
    <cellStyle name="Normal 2 4 3 3 4 6" xfId="17048" xr:uid="{00000000-0005-0000-0000-000099420000}"/>
    <cellStyle name="Normal 2 4 3 3 4 6 2" xfId="17049" xr:uid="{00000000-0005-0000-0000-00009A420000}"/>
    <cellStyle name="Normal 2 4 3 3 4 7" xfId="17050" xr:uid="{00000000-0005-0000-0000-00009B420000}"/>
    <cellStyle name="Normal 2 4 3 3 5" xfId="17051" xr:uid="{00000000-0005-0000-0000-00009C420000}"/>
    <cellStyle name="Normal 2 4 3 3 5 2" xfId="17052" xr:uid="{00000000-0005-0000-0000-00009D420000}"/>
    <cellStyle name="Normal 2 4 3 3 5 2 2" xfId="17053" xr:uid="{00000000-0005-0000-0000-00009E420000}"/>
    <cellStyle name="Normal 2 4 3 3 5 2 2 2" xfId="17054" xr:uid="{00000000-0005-0000-0000-00009F420000}"/>
    <cellStyle name="Normal 2 4 3 3 5 2 3" xfId="17055" xr:uid="{00000000-0005-0000-0000-0000A0420000}"/>
    <cellStyle name="Normal 2 4 3 3 5 3" xfId="17056" xr:uid="{00000000-0005-0000-0000-0000A1420000}"/>
    <cellStyle name="Normal 2 4 3 3 5 3 2" xfId="17057" xr:uid="{00000000-0005-0000-0000-0000A2420000}"/>
    <cellStyle name="Normal 2 4 3 3 5 3 2 2" xfId="17058" xr:uid="{00000000-0005-0000-0000-0000A3420000}"/>
    <cellStyle name="Normal 2 4 3 3 5 3 3" xfId="17059" xr:uid="{00000000-0005-0000-0000-0000A4420000}"/>
    <cellStyle name="Normal 2 4 3 3 5 4" xfId="17060" xr:uid="{00000000-0005-0000-0000-0000A5420000}"/>
    <cellStyle name="Normal 2 4 3 3 5 4 2" xfId="17061" xr:uid="{00000000-0005-0000-0000-0000A6420000}"/>
    <cellStyle name="Normal 2 4 3 3 5 4 2 2" xfId="17062" xr:uid="{00000000-0005-0000-0000-0000A7420000}"/>
    <cellStyle name="Normal 2 4 3 3 5 4 3" xfId="17063" xr:uid="{00000000-0005-0000-0000-0000A8420000}"/>
    <cellStyle name="Normal 2 4 3 3 5 5" xfId="17064" xr:uid="{00000000-0005-0000-0000-0000A9420000}"/>
    <cellStyle name="Normal 2 4 3 3 5 5 2" xfId="17065" xr:uid="{00000000-0005-0000-0000-0000AA420000}"/>
    <cellStyle name="Normal 2 4 3 3 5 6" xfId="17066" xr:uid="{00000000-0005-0000-0000-0000AB420000}"/>
    <cellStyle name="Normal 2 4 3 3 5 6 2" xfId="17067" xr:uid="{00000000-0005-0000-0000-0000AC420000}"/>
    <cellStyle name="Normal 2 4 3 3 5 7" xfId="17068" xr:uid="{00000000-0005-0000-0000-0000AD420000}"/>
    <cellStyle name="Normal 2 4 3 3 6" xfId="17069" xr:uid="{00000000-0005-0000-0000-0000AE420000}"/>
    <cellStyle name="Normal 2 4 3 3 6 2" xfId="17070" xr:uid="{00000000-0005-0000-0000-0000AF420000}"/>
    <cellStyle name="Normal 2 4 3 3 6 2 2" xfId="17071" xr:uid="{00000000-0005-0000-0000-0000B0420000}"/>
    <cellStyle name="Normal 2 4 3 3 6 3" xfId="17072" xr:uid="{00000000-0005-0000-0000-0000B1420000}"/>
    <cellStyle name="Normal 2 4 3 3 7" xfId="17073" xr:uid="{00000000-0005-0000-0000-0000B2420000}"/>
    <cellStyle name="Normal 2 4 3 3 7 2" xfId="17074" xr:uid="{00000000-0005-0000-0000-0000B3420000}"/>
    <cellStyle name="Normal 2 4 3 3 7 2 2" xfId="17075" xr:uid="{00000000-0005-0000-0000-0000B4420000}"/>
    <cellStyle name="Normal 2 4 3 3 7 3" xfId="17076" xr:uid="{00000000-0005-0000-0000-0000B5420000}"/>
    <cellStyle name="Normal 2 4 3 3 8" xfId="17077" xr:uid="{00000000-0005-0000-0000-0000B6420000}"/>
    <cellStyle name="Normal 2 4 3 3 8 2" xfId="17078" xr:uid="{00000000-0005-0000-0000-0000B7420000}"/>
    <cellStyle name="Normal 2 4 3 3 8 2 2" xfId="17079" xr:uid="{00000000-0005-0000-0000-0000B8420000}"/>
    <cellStyle name="Normal 2 4 3 3 8 3" xfId="17080" xr:uid="{00000000-0005-0000-0000-0000B9420000}"/>
    <cellStyle name="Normal 2 4 3 3 9" xfId="17081" xr:uid="{00000000-0005-0000-0000-0000BA420000}"/>
    <cellStyle name="Normal 2 4 3 3 9 2" xfId="17082" xr:uid="{00000000-0005-0000-0000-0000BB420000}"/>
    <cellStyle name="Normal 2 4 3 4" xfId="17083" xr:uid="{00000000-0005-0000-0000-0000BC420000}"/>
    <cellStyle name="Normal 2 4 3 4 2" xfId="17084" xr:uid="{00000000-0005-0000-0000-0000BD420000}"/>
    <cellStyle name="Normal 2 4 3 4 2 2" xfId="17085" xr:uid="{00000000-0005-0000-0000-0000BE420000}"/>
    <cellStyle name="Normal 2 4 3 4 2 2 2" xfId="17086" xr:uid="{00000000-0005-0000-0000-0000BF420000}"/>
    <cellStyle name="Normal 2 4 3 4 2 2 2 2" xfId="17087" xr:uid="{00000000-0005-0000-0000-0000C0420000}"/>
    <cellStyle name="Normal 2 4 3 4 2 2 3" xfId="17088" xr:uid="{00000000-0005-0000-0000-0000C1420000}"/>
    <cellStyle name="Normal 2 4 3 4 2 3" xfId="17089" xr:uid="{00000000-0005-0000-0000-0000C2420000}"/>
    <cellStyle name="Normal 2 4 3 4 2 3 2" xfId="17090" xr:uid="{00000000-0005-0000-0000-0000C3420000}"/>
    <cellStyle name="Normal 2 4 3 4 2 3 2 2" xfId="17091" xr:uid="{00000000-0005-0000-0000-0000C4420000}"/>
    <cellStyle name="Normal 2 4 3 4 2 3 3" xfId="17092" xr:uid="{00000000-0005-0000-0000-0000C5420000}"/>
    <cellStyle name="Normal 2 4 3 4 2 4" xfId="17093" xr:uid="{00000000-0005-0000-0000-0000C6420000}"/>
    <cellStyle name="Normal 2 4 3 4 2 4 2" xfId="17094" xr:uid="{00000000-0005-0000-0000-0000C7420000}"/>
    <cellStyle name="Normal 2 4 3 4 2 4 2 2" xfId="17095" xr:uid="{00000000-0005-0000-0000-0000C8420000}"/>
    <cellStyle name="Normal 2 4 3 4 2 4 3" xfId="17096" xr:uid="{00000000-0005-0000-0000-0000C9420000}"/>
    <cellStyle name="Normal 2 4 3 4 2 5" xfId="17097" xr:uid="{00000000-0005-0000-0000-0000CA420000}"/>
    <cellStyle name="Normal 2 4 3 4 2 5 2" xfId="17098" xr:uid="{00000000-0005-0000-0000-0000CB420000}"/>
    <cellStyle name="Normal 2 4 3 4 2 6" xfId="17099" xr:uid="{00000000-0005-0000-0000-0000CC420000}"/>
    <cellStyle name="Normal 2 4 3 4 2 6 2" xfId="17100" xr:uid="{00000000-0005-0000-0000-0000CD420000}"/>
    <cellStyle name="Normal 2 4 3 4 2 7" xfId="17101" xr:uid="{00000000-0005-0000-0000-0000CE420000}"/>
    <cellStyle name="Normal 2 4 3 4 3" xfId="17102" xr:uid="{00000000-0005-0000-0000-0000CF420000}"/>
    <cellStyle name="Normal 2 4 3 4 3 2" xfId="17103" xr:uid="{00000000-0005-0000-0000-0000D0420000}"/>
    <cellStyle name="Normal 2 4 3 4 3 2 2" xfId="17104" xr:uid="{00000000-0005-0000-0000-0000D1420000}"/>
    <cellStyle name="Normal 2 4 3 4 3 2 2 2" xfId="17105" xr:uid="{00000000-0005-0000-0000-0000D2420000}"/>
    <cellStyle name="Normal 2 4 3 4 3 2 3" xfId="17106" xr:uid="{00000000-0005-0000-0000-0000D3420000}"/>
    <cellStyle name="Normal 2 4 3 4 3 3" xfId="17107" xr:uid="{00000000-0005-0000-0000-0000D4420000}"/>
    <cellStyle name="Normal 2 4 3 4 3 3 2" xfId="17108" xr:uid="{00000000-0005-0000-0000-0000D5420000}"/>
    <cellStyle name="Normal 2 4 3 4 3 3 2 2" xfId="17109" xr:uid="{00000000-0005-0000-0000-0000D6420000}"/>
    <cellStyle name="Normal 2 4 3 4 3 3 3" xfId="17110" xr:uid="{00000000-0005-0000-0000-0000D7420000}"/>
    <cellStyle name="Normal 2 4 3 4 3 4" xfId="17111" xr:uid="{00000000-0005-0000-0000-0000D8420000}"/>
    <cellStyle name="Normal 2 4 3 4 3 4 2" xfId="17112" xr:uid="{00000000-0005-0000-0000-0000D9420000}"/>
    <cellStyle name="Normal 2 4 3 4 3 4 2 2" xfId="17113" xr:uid="{00000000-0005-0000-0000-0000DA420000}"/>
    <cellStyle name="Normal 2 4 3 4 3 4 3" xfId="17114" xr:uid="{00000000-0005-0000-0000-0000DB420000}"/>
    <cellStyle name="Normal 2 4 3 4 3 5" xfId="17115" xr:uid="{00000000-0005-0000-0000-0000DC420000}"/>
    <cellStyle name="Normal 2 4 3 4 3 5 2" xfId="17116" xr:uid="{00000000-0005-0000-0000-0000DD420000}"/>
    <cellStyle name="Normal 2 4 3 4 3 6" xfId="17117" xr:uid="{00000000-0005-0000-0000-0000DE420000}"/>
    <cellStyle name="Normal 2 4 3 4 3 6 2" xfId="17118" xr:uid="{00000000-0005-0000-0000-0000DF420000}"/>
    <cellStyle name="Normal 2 4 3 4 3 7" xfId="17119" xr:uid="{00000000-0005-0000-0000-0000E0420000}"/>
    <cellStyle name="Normal 2 4 3 4 4" xfId="17120" xr:uid="{00000000-0005-0000-0000-0000E1420000}"/>
    <cellStyle name="Normal 2 4 3 4 4 2" xfId="17121" xr:uid="{00000000-0005-0000-0000-0000E2420000}"/>
    <cellStyle name="Normal 2 4 3 4 4 2 2" xfId="17122" xr:uid="{00000000-0005-0000-0000-0000E3420000}"/>
    <cellStyle name="Normal 2 4 3 4 4 3" xfId="17123" xr:uid="{00000000-0005-0000-0000-0000E4420000}"/>
    <cellStyle name="Normal 2 4 3 4 5" xfId="17124" xr:uid="{00000000-0005-0000-0000-0000E5420000}"/>
    <cellStyle name="Normal 2 4 3 4 5 2" xfId="17125" xr:uid="{00000000-0005-0000-0000-0000E6420000}"/>
    <cellStyle name="Normal 2 4 3 4 5 2 2" xfId="17126" xr:uid="{00000000-0005-0000-0000-0000E7420000}"/>
    <cellStyle name="Normal 2 4 3 4 5 3" xfId="17127" xr:uid="{00000000-0005-0000-0000-0000E8420000}"/>
    <cellStyle name="Normal 2 4 3 4 6" xfId="17128" xr:uid="{00000000-0005-0000-0000-0000E9420000}"/>
    <cellStyle name="Normal 2 4 3 4 6 2" xfId="17129" xr:uid="{00000000-0005-0000-0000-0000EA420000}"/>
    <cellStyle name="Normal 2 4 3 4 6 2 2" xfId="17130" xr:uid="{00000000-0005-0000-0000-0000EB420000}"/>
    <cellStyle name="Normal 2 4 3 4 6 3" xfId="17131" xr:uid="{00000000-0005-0000-0000-0000EC420000}"/>
    <cellStyle name="Normal 2 4 3 4 7" xfId="17132" xr:uid="{00000000-0005-0000-0000-0000ED420000}"/>
    <cellStyle name="Normal 2 4 3 4 7 2" xfId="17133" xr:uid="{00000000-0005-0000-0000-0000EE420000}"/>
    <cellStyle name="Normal 2 4 3 4 8" xfId="17134" xr:uid="{00000000-0005-0000-0000-0000EF420000}"/>
    <cellStyle name="Normal 2 4 3 4 8 2" xfId="17135" xr:uid="{00000000-0005-0000-0000-0000F0420000}"/>
    <cellStyle name="Normal 2 4 3 4 9" xfId="17136" xr:uid="{00000000-0005-0000-0000-0000F1420000}"/>
    <cellStyle name="Normal 2 4 3 5" xfId="17137" xr:uid="{00000000-0005-0000-0000-0000F2420000}"/>
    <cellStyle name="Normal 2 4 3 5 2" xfId="17138" xr:uid="{00000000-0005-0000-0000-0000F3420000}"/>
    <cellStyle name="Normal 2 4 3 5 2 2" xfId="17139" xr:uid="{00000000-0005-0000-0000-0000F4420000}"/>
    <cellStyle name="Normal 2 4 3 5 2 2 2" xfId="17140" xr:uid="{00000000-0005-0000-0000-0000F5420000}"/>
    <cellStyle name="Normal 2 4 3 5 2 2 2 2" xfId="17141" xr:uid="{00000000-0005-0000-0000-0000F6420000}"/>
    <cellStyle name="Normal 2 4 3 5 2 2 3" xfId="17142" xr:uid="{00000000-0005-0000-0000-0000F7420000}"/>
    <cellStyle name="Normal 2 4 3 5 2 3" xfId="17143" xr:uid="{00000000-0005-0000-0000-0000F8420000}"/>
    <cellStyle name="Normal 2 4 3 5 2 3 2" xfId="17144" xr:uid="{00000000-0005-0000-0000-0000F9420000}"/>
    <cellStyle name="Normal 2 4 3 5 2 3 2 2" xfId="17145" xr:uid="{00000000-0005-0000-0000-0000FA420000}"/>
    <cellStyle name="Normal 2 4 3 5 2 3 3" xfId="17146" xr:uid="{00000000-0005-0000-0000-0000FB420000}"/>
    <cellStyle name="Normal 2 4 3 5 2 4" xfId="17147" xr:uid="{00000000-0005-0000-0000-0000FC420000}"/>
    <cellStyle name="Normal 2 4 3 5 2 4 2" xfId="17148" xr:uid="{00000000-0005-0000-0000-0000FD420000}"/>
    <cellStyle name="Normal 2 4 3 5 2 4 2 2" xfId="17149" xr:uid="{00000000-0005-0000-0000-0000FE420000}"/>
    <cellStyle name="Normal 2 4 3 5 2 4 3" xfId="17150" xr:uid="{00000000-0005-0000-0000-0000FF420000}"/>
    <cellStyle name="Normal 2 4 3 5 2 5" xfId="17151" xr:uid="{00000000-0005-0000-0000-000000430000}"/>
    <cellStyle name="Normal 2 4 3 5 2 5 2" xfId="17152" xr:uid="{00000000-0005-0000-0000-000001430000}"/>
    <cellStyle name="Normal 2 4 3 5 2 6" xfId="17153" xr:uid="{00000000-0005-0000-0000-000002430000}"/>
    <cellStyle name="Normal 2 4 3 5 2 6 2" xfId="17154" xr:uid="{00000000-0005-0000-0000-000003430000}"/>
    <cellStyle name="Normal 2 4 3 5 2 7" xfId="17155" xr:uid="{00000000-0005-0000-0000-000004430000}"/>
    <cellStyle name="Normal 2 4 3 5 3" xfId="17156" xr:uid="{00000000-0005-0000-0000-000005430000}"/>
    <cellStyle name="Normal 2 4 3 5 3 2" xfId="17157" xr:uid="{00000000-0005-0000-0000-000006430000}"/>
    <cellStyle name="Normal 2 4 3 5 3 2 2" xfId="17158" xr:uid="{00000000-0005-0000-0000-000007430000}"/>
    <cellStyle name="Normal 2 4 3 5 3 3" xfId="17159" xr:uid="{00000000-0005-0000-0000-000008430000}"/>
    <cellStyle name="Normal 2 4 3 5 4" xfId="17160" xr:uid="{00000000-0005-0000-0000-000009430000}"/>
    <cellStyle name="Normal 2 4 3 5 4 2" xfId="17161" xr:uid="{00000000-0005-0000-0000-00000A430000}"/>
    <cellStyle name="Normal 2 4 3 5 4 2 2" xfId="17162" xr:uid="{00000000-0005-0000-0000-00000B430000}"/>
    <cellStyle name="Normal 2 4 3 5 4 3" xfId="17163" xr:uid="{00000000-0005-0000-0000-00000C430000}"/>
    <cellStyle name="Normal 2 4 3 5 5" xfId="17164" xr:uid="{00000000-0005-0000-0000-00000D430000}"/>
    <cellStyle name="Normal 2 4 3 5 5 2" xfId="17165" xr:uid="{00000000-0005-0000-0000-00000E430000}"/>
    <cellStyle name="Normal 2 4 3 5 5 2 2" xfId="17166" xr:uid="{00000000-0005-0000-0000-00000F430000}"/>
    <cellStyle name="Normal 2 4 3 5 5 3" xfId="17167" xr:uid="{00000000-0005-0000-0000-000010430000}"/>
    <cellStyle name="Normal 2 4 3 5 6" xfId="17168" xr:uid="{00000000-0005-0000-0000-000011430000}"/>
    <cellStyle name="Normal 2 4 3 5 6 2" xfId="17169" xr:uid="{00000000-0005-0000-0000-000012430000}"/>
    <cellStyle name="Normal 2 4 3 5 7" xfId="17170" xr:uid="{00000000-0005-0000-0000-000013430000}"/>
    <cellStyle name="Normal 2 4 3 5 7 2" xfId="17171" xr:uid="{00000000-0005-0000-0000-000014430000}"/>
    <cellStyle name="Normal 2 4 3 5 8" xfId="17172" xr:uid="{00000000-0005-0000-0000-000015430000}"/>
    <cellStyle name="Normal 2 4 3 6" xfId="17173" xr:uid="{00000000-0005-0000-0000-000016430000}"/>
    <cellStyle name="Normal 2 4 3 6 2" xfId="17174" xr:uid="{00000000-0005-0000-0000-000017430000}"/>
    <cellStyle name="Normal 2 4 3 6 2 2" xfId="17175" xr:uid="{00000000-0005-0000-0000-000018430000}"/>
    <cellStyle name="Normal 2 4 3 6 2 2 2" xfId="17176" xr:uid="{00000000-0005-0000-0000-000019430000}"/>
    <cellStyle name="Normal 2 4 3 6 2 3" xfId="17177" xr:uid="{00000000-0005-0000-0000-00001A430000}"/>
    <cellStyle name="Normal 2 4 3 6 3" xfId="17178" xr:uid="{00000000-0005-0000-0000-00001B430000}"/>
    <cellStyle name="Normal 2 4 3 6 3 2" xfId="17179" xr:uid="{00000000-0005-0000-0000-00001C430000}"/>
    <cellStyle name="Normal 2 4 3 6 3 2 2" xfId="17180" xr:uid="{00000000-0005-0000-0000-00001D430000}"/>
    <cellStyle name="Normal 2 4 3 6 3 3" xfId="17181" xr:uid="{00000000-0005-0000-0000-00001E430000}"/>
    <cellStyle name="Normal 2 4 3 6 4" xfId="17182" xr:uid="{00000000-0005-0000-0000-00001F430000}"/>
    <cellStyle name="Normal 2 4 3 6 4 2" xfId="17183" xr:uid="{00000000-0005-0000-0000-000020430000}"/>
    <cellStyle name="Normal 2 4 3 6 4 2 2" xfId="17184" xr:uid="{00000000-0005-0000-0000-000021430000}"/>
    <cellStyle name="Normal 2 4 3 6 4 3" xfId="17185" xr:uid="{00000000-0005-0000-0000-000022430000}"/>
    <cellStyle name="Normal 2 4 3 6 5" xfId="17186" xr:uid="{00000000-0005-0000-0000-000023430000}"/>
    <cellStyle name="Normal 2 4 3 6 5 2" xfId="17187" xr:uid="{00000000-0005-0000-0000-000024430000}"/>
    <cellStyle name="Normal 2 4 3 6 6" xfId="17188" xr:uid="{00000000-0005-0000-0000-000025430000}"/>
    <cellStyle name="Normal 2 4 3 6 6 2" xfId="17189" xr:uid="{00000000-0005-0000-0000-000026430000}"/>
    <cellStyle name="Normal 2 4 3 6 7" xfId="17190" xr:uid="{00000000-0005-0000-0000-000027430000}"/>
    <cellStyle name="Normal 2 4 3 7" xfId="17191" xr:uid="{00000000-0005-0000-0000-000028430000}"/>
    <cellStyle name="Normal 2 4 3 7 2" xfId="17192" xr:uid="{00000000-0005-0000-0000-000029430000}"/>
    <cellStyle name="Normal 2 4 3 7 2 2" xfId="17193" xr:uid="{00000000-0005-0000-0000-00002A430000}"/>
    <cellStyle name="Normal 2 4 3 7 2 2 2" xfId="17194" xr:uid="{00000000-0005-0000-0000-00002B430000}"/>
    <cellStyle name="Normal 2 4 3 7 2 3" xfId="17195" xr:uid="{00000000-0005-0000-0000-00002C430000}"/>
    <cellStyle name="Normal 2 4 3 7 3" xfId="17196" xr:uid="{00000000-0005-0000-0000-00002D430000}"/>
    <cellStyle name="Normal 2 4 3 7 3 2" xfId="17197" xr:uid="{00000000-0005-0000-0000-00002E430000}"/>
    <cellStyle name="Normal 2 4 3 7 3 2 2" xfId="17198" xr:uid="{00000000-0005-0000-0000-00002F430000}"/>
    <cellStyle name="Normal 2 4 3 7 3 3" xfId="17199" xr:uid="{00000000-0005-0000-0000-000030430000}"/>
    <cellStyle name="Normal 2 4 3 7 4" xfId="17200" xr:uid="{00000000-0005-0000-0000-000031430000}"/>
    <cellStyle name="Normal 2 4 3 7 4 2" xfId="17201" xr:uid="{00000000-0005-0000-0000-000032430000}"/>
    <cellStyle name="Normal 2 4 3 7 4 2 2" xfId="17202" xr:uid="{00000000-0005-0000-0000-000033430000}"/>
    <cellStyle name="Normal 2 4 3 7 4 3" xfId="17203" xr:uid="{00000000-0005-0000-0000-000034430000}"/>
    <cellStyle name="Normal 2 4 3 7 5" xfId="17204" xr:uid="{00000000-0005-0000-0000-000035430000}"/>
    <cellStyle name="Normal 2 4 3 7 5 2" xfId="17205" xr:uid="{00000000-0005-0000-0000-000036430000}"/>
    <cellStyle name="Normal 2 4 3 7 6" xfId="17206" xr:uid="{00000000-0005-0000-0000-000037430000}"/>
    <cellStyle name="Normal 2 4 3 7 6 2" xfId="17207" xr:uid="{00000000-0005-0000-0000-000038430000}"/>
    <cellStyle name="Normal 2 4 3 7 7" xfId="17208" xr:uid="{00000000-0005-0000-0000-000039430000}"/>
    <cellStyle name="Normal 2 4 3 8" xfId="17209" xr:uid="{00000000-0005-0000-0000-00003A430000}"/>
    <cellStyle name="Normal 2 4 3 8 2" xfId="17210" xr:uid="{00000000-0005-0000-0000-00003B430000}"/>
    <cellStyle name="Normal 2 4 3 8 2 2" xfId="17211" xr:uid="{00000000-0005-0000-0000-00003C430000}"/>
    <cellStyle name="Normal 2 4 3 8 3" xfId="17212" xr:uid="{00000000-0005-0000-0000-00003D430000}"/>
    <cellStyle name="Normal 2 4 3 9" xfId="17213" xr:uid="{00000000-0005-0000-0000-00003E430000}"/>
    <cellStyle name="Normal 2 4 3 9 2" xfId="17214" xr:uid="{00000000-0005-0000-0000-00003F430000}"/>
    <cellStyle name="Normal 2 4 3 9 2 2" xfId="17215" xr:uid="{00000000-0005-0000-0000-000040430000}"/>
    <cellStyle name="Normal 2 4 3 9 3" xfId="17216" xr:uid="{00000000-0005-0000-0000-000041430000}"/>
    <cellStyle name="Normal 2 4 3_Confidential Information" xfId="17217" xr:uid="{00000000-0005-0000-0000-000042430000}"/>
    <cellStyle name="Normal 2 4 4" xfId="17218" xr:uid="{00000000-0005-0000-0000-000043430000}"/>
    <cellStyle name="Normal 2 4 4 10" xfId="17219" xr:uid="{00000000-0005-0000-0000-000044430000}"/>
    <cellStyle name="Normal 2 4 4 10 2" xfId="17220" xr:uid="{00000000-0005-0000-0000-000045430000}"/>
    <cellStyle name="Normal 2 4 4 11" xfId="17221" xr:uid="{00000000-0005-0000-0000-000046430000}"/>
    <cellStyle name="Normal 2 4 4 2" xfId="17222" xr:uid="{00000000-0005-0000-0000-000047430000}"/>
    <cellStyle name="Normal 2 4 4 2 2" xfId="17223" xr:uid="{00000000-0005-0000-0000-000048430000}"/>
    <cellStyle name="Normal 2 4 4 2 2 2" xfId="17224" xr:uid="{00000000-0005-0000-0000-000049430000}"/>
    <cellStyle name="Normal 2 4 4 2 2 2 2" xfId="17225" xr:uid="{00000000-0005-0000-0000-00004A430000}"/>
    <cellStyle name="Normal 2 4 4 2 2 2 2 2" xfId="17226" xr:uid="{00000000-0005-0000-0000-00004B430000}"/>
    <cellStyle name="Normal 2 4 4 2 2 2 3" xfId="17227" xr:uid="{00000000-0005-0000-0000-00004C430000}"/>
    <cellStyle name="Normal 2 4 4 2 2 3" xfId="17228" xr:uid="{00000000-0005-0000-0000-00004D430000}"/>
    <cellStyle name="Normal 2 4 4 2 2 3 2" xfId="17229" xr:uid="{00000000-0005-0000-0000-00004E430000}"/>
    <cellStyle name="Normal 2 4 4 2 2 3 2 2" xfId="17230" xr:uid="{00000000-0005-0000-0000-00004F430000}"/>
    <cellStyle name="Normal 2 4 4 2 2 3 3" xfId="17231" xr:uid="{00000000-0005-0000-0000-000050430000}"/>
    <cellStyle name="Normal 2 4 4 2 2 4" xfId="17232" xr:uid="{00000000-0005-0000-0000-000051430000}"/>
    <cellStyle name="Normal 2 4 4 2 2 4 2" xfId="17233" xr:uid="{00000000-0005-0000-0000-000052430000}"/>
    <cellStyle name="Normal 2 4 4 2 2 4 2 2" xfId="17234" xr:uid="{00000000-0005-0000-0000-000053430000}"/>
    <cellStyle name="Normal 2 4 4 2 2 4 3" xfId="17235" xr:uid="{00000000-0005-0000-0000-000054430000}"/>
    <cellStyle name="Normal 2 4 4 2 2 5" xfId="17236" xr:uid="{00000000-0005-0000-0000-000055430000}"/>
    <cellStyle name="Normal 2 4 4 2 2 5 2" xfId="17237" xr:uid="{00000000-0005-0000-0000-000056430000}"/>
    <cellStyle name="Normal 2 4 4 2 2 6" xfId="17238" xr:uid="{00000000-0005-0000-0000-000057430000}"/>
    <cellStyle name="Normal 2 4 4 2 2 6 2" xfId="17239" xr:uid="{00000000-0005-0000-0000-000058430000}"/>
    <cellStyle name="Normal 2 4 4 2 2 7" xfId="17240" xr:uid="{00000000-0005-0000-0000-000059430000}"/>
    <cellStyle name="Normal 2 4 4 2 3" xfId="17241" xr:uid="{00000000-0005-0000-0000-00005A430000}"/>
    <cellStyle name="Normal 2 4 4 2 3 2" xfId="17242" xr:uid="{00000000-0005-0000-0000-00005B430000}"/>
    <cellStyle name="Normal 2 4 4 2 3 2 2" xfId="17243" xr:uid="{00000000-0005-0000-0000-00005C430000}"/>
    <cellStyle name="Normal 2 4 4 2 3 2 2 2" xfId="17244" xr:uid="{00000000-0005-0000-0000-00005D430000}"/>
    <cellStyle name="Normal 2 4 4 2 3 2 3" xfId="17245" xr:uid="{00000000-0005-0000-0000-00005E430000}"/>
    <cellStyle name="Normal 2 4 4 2 3 3" xfId="17246" xr:uid="{00000000-0005-0000-0000-00005F430000}"/>
    <cellStyle name="Normal 2 4 4 2 3 3 2" xfId="17247" xr:uid="{00000000-0005-0000-0000-000060430000}"/>
    <cellStyle name="Normal 2 4 4 2 3 3 2 2" xfId="17248" xr:uid="{00000000-0005-0000-0000-000061430000}"/>
    <cellStyle name="Normal 2 4 4 2 3 3 3" xfId="17249" xr:uid="{00000000-0005-0000-0000-000062430000}"/>
    <cellStyle name="Normal 2 4 4 2 3 4" xfId="17250" xr:uid="{00000000-0005-0000-0000-000063430000}"/>
    <cellStyle name="Normal 2 4 4 2 3 4 2" xfId="17251" xr:uid="{00000000-0005-0000-0000-000064430000}"/>
    <cellStyle name="Normal 2 4 4 2 3 4 2 2" xfId="17252" xr:uid="{00000000-0005-0000-0000-000065430000}"/>
    <cellStyle name="Normal 2 4 4 2 3 4 3" xfId="17253" xr:uid="{00000000-0005-0000-0000-000066430000}"/>
    <cellStyle name="Normal 2 4 4 2 3 5" xfId="17254" xr:uid="{00000000-0005-0000-0000-000067430000}"/>
    <cellStyle name="Normal 2 4 4 2 3 5 2" xfId="17255" xr:uid="{00000000-0005-0000-0000-000068430000}"/>
    <cellStyle name="Normal 2 4 4 2 3 6" xfId="17256" xr:uid="{00000000-0005-0000-0000-000069430000}"/>
    <cellStyle name="Normal 2 4 4 2 3 6 2" xfId="17257" xr:uid="{00000000-0005-0000-0000-00006A430000}"/>
    <cellStyle name="Normal 2 4 4 2 3 7" xfId="17258" xr:uid="{00000000-0005-0000-0000-00006B430000}"/>
    <cellStyle name="Normal 2 4 4 2 4" xfId="17259" xr:uid="{00000000-0005-0000-0000-00006C430000}"/>
    <cellStyle name="Normal 2 4 4 2 4 2" xfId="17260" xr:uid="{00000000-0005-0000-0000-00006D430000}"/>
    <cellStyle name="Normal 2 4 4 2 4 2 2" xfId="17261" xr:uid="{00000000-0005-0000-0000-00006E430000}"/>
    <cellStyle name="Normal 2 4 4 2 4 3" xfId="17262" xr:uid="{00000000-0005-0000-0000-00006F430000}"/>
    <cellStyle name="Normal 2 4 4 2 5" xfId="17263" xr:uid="{00000000-0005-0000-0000-000070430000}"/>
    <cellStyle name="Normal 2 4 4 2 5 2" xfId="17264" xr:uid="{00000000-0005-0000-0000-000071430000}"/>
    <cellStyle name="Normal 2 4 4 2 5 2 2" xfId="17265" xr:uid="{00000000-0005-0000-0000-000072430000}"/>
    <cellStyle name="Normal 2 4 4 2 5 3" xfId="17266" xr:uid="{00000000-0005-0000-0000-000073430000}"/>
    <cellStyle name="Normal 2 4 4 2 6" xfId="17267" xr:uid="{00000000-0005-0000-0000-000074430000}"/>
    <cellStyle name="Normal 2 4 4 2 6 2" xfId="17268" xr:uid="{00000000-0005-0000-0000-000075430000}"/>
    <cellStyle name="Normal 2 4 4 2 6 2 2" xfId="17269" xr:uid="{00000000-0005-0000-0000-000076430000}"/>
    <cellStyle name="Normal 2 4 4 2 6 3" xfId="17270" xr:uid="{00000000-0005-0000-0000-000077430000}"/>
    <cellStyle name="Normal 2 4 4 2 7" xfId="17271" xr:uid="{00000000-0005-0000-0000-000078430000}"/>
    <cellStyle name="Normal 2 4 4 2 7 2" xfId="17272" xr:uid="{00000000-0005-0000-0000-000079430000}"/>
    <cellStyle name="Normal 2 4 4 2 8" xfId="17273" xr:uid="{00000000-0005-0000-0000-00007A430000}"/>
    <cellStyle name="Normal 2 4 4 2 8 2" xfId="17274" xr:uid="{00000000-0005-0000-0000-00007B430000}"/>
    <cellStyle name="Normal 2 4 4 2 9" xfId="17275" xr:uid="{00000000-0005-0000-0000-00007C430000}"/>
    <cellStyle name="Normal 2 4 4 3" xfId="17276" xr:uid="{00000000-0005-0000-0000-00007D430000}"/>
    <cellStyle name="Normal 2 4 4 3 2" xfId="17277" xr:uid="{00000000-0005-0000-0000-00007E430000}"/>
    <cellStyle name="Normal 2 4 4 3 2 2" xfId="17278" xr:uid="{00000000-0005-0000-0000-00007F430000}"/>
    <cellStyle name="Normal 2 4 4 3 2 2 2" xfId="17279" xr:uid="{00000000-0005-0000-0000-000080430000}"/>
    <cellStyle name="Normal 2 4 4 3 2 2 2 2" xfId="17280" xr:uid="{00000000-0005-0000-0000-000081430000}"/>
    <cellStyle name="Normal 2 4 4 3 2 2 3" xfId="17281" xr:uid="{00000000-0005-0000-0000-000082430000}"/>
    <cellStyle name="Normal 2 4 4 3 2 3" xfId="17282" xr:uid="{00000000-0005-0000-0000-000083430000}"/>
    <cellStyle name="Normal 2 4 4 3 2 3 2" xfId="17283" xr:uid="{00000000-0005-0000-0000-000084430000}"/>
    <cellStyle name="Normal 2 4 4 3 2 3 2 2" xfId="17284" xr:uid="{00000000-0005-0000-0000-000085430000}"/>
    <cellStyle name="Normal 2 4 4 3 2 3 3" xfId="17285" xr:uid="{00000000-0005-0000-0000-000086430000}"/>
    <cellStyle name="Normal 2 4 4 3 2 4" xfId="17286" xr:uid="{00000000-0005-0000-0000-000087430000}"/>
    <cellStyle name="Normal 2 4 4 3 2 4 2" xfId="17287" xr:uid="{00000000-0005-0000-0000-000088430000}"/>
    <cellStyle name="Normal 2 4 4 3 2 4 2 2" xfId="17288" xr:uid="{00000000-0005-0000-0000-000089430000}"/>
    <cellStyle name="Normal 2 4 4 3 2 4 3" xfId="17289" xr:uid="{00000000-0005-0000-0000-00008A430000}"/>
    <cellStyle name="Normal 2 4 4 3 2 5" xfId="17290" xr:uid="{00000000-0005-0000-0000-00008B430000}"/>
    <cellStyle name="Normal 2 4 4 3 2 5 2" xfId="17291" xr:uid="{00000000-0005-0000-0000-00008C430000}"/>
    <cellStyle name="Normal 2 4 4 3 2 6" xfId="17292" xr:uid="{00000000-0005-0000-0000-00008D430000}"/>
    <cellStyle name="Normal 2 4 4 3 2 6 2" xfId="17293" xr:uid="{00000000-0005-0000-0000-00008E430000}"/>
    <cellStyle name="Normal 2 4 4 3 2 7" xfId="17294" xr:uid="{00000000-0005-0000-0000-00008F430000}"/>
    <cellStyle name="Normal 2 4 4 3 3" xfId="17295" xr:uid="{00000000-0005-0000-0000-000090430000}"/>
    <cellStyle name="Normal 2 4 4 3 3 2" xfId="17296" xr:uid="{00000000-0005-0000-0000-000091430000}"/>
    <cellStyle name="Normal 2 4 4 3 3 2 2" xfId="17297" xr:uid="{00000000-0005-0000-0000-000092430000}"/>
    <cellStyle name="Normal 2 4 4 3 3 3" xfId="17298" xr:uid="{00000000-0005-0000-0000-000093430000}"/>
    <cellStyle name="Normal 2 4 4 3 4" xfId="17299" xr:uid="{00000000-0005-0000-0000-000094430000}"/>
    <cellStyle name="Normal 2 4 4 3 4 2" xfId="17300" xr:uid="{00000000-0005-0000-0000-000095430000}"/>
    <cellStyle name="Normal 2 4 4 3 4 2 2" xfId="17301" xr:uid="{00000000-0005-0000-0000-000096430000}"/>
    <cellStyle name="Normal 2 4 4 3 4 3" xfId="17302" xr:uid="{00000000-0005-0000-0000-000097430000}"/>
    <cellStyle name="Normal 2 4 4 3 5" xfId="17303" xr:uid="{00000000-0005-0000-0000-000098430000}"/>
    <cellStyle name="Normal 2 4 4 3 5 2" xfId="17304" xr:uid="{00000000-0005-0000-0000-000099430000}"/>
    <cellStyle name="Normal 2 4 4 3 5 2 2" xfId="17305" xr:uid="{00000000-0005-0000-0000-00009A430000}"/>
    <cellStyle name="Normal 2 4 4 3 5 3" xfId="17306" xr:uid="{00000000-0005-0000-0000-00009B430000}"/>
    <cellStyle name="Normal 2 4 4 3 6" xfId="17307" xr:uid="{00000000-0005-0000-0000-00009C430000}"/>
    <cellStyle name="Normal 2 4 4 3 6 2" xfId="17308" xr:uid="{00000000-0005-0000-0000-00009D430000}"/>
    <cellStyle name="Normal 2 4 4 3 7" xfId="17309" xr:uid="{00000000-0005-0000-0000-00009E430000}"/>
    <cellStyle name="Normal 2 4 4 3 7 2" xfId="17310" xr:uid="{00000000-0005-0000-0000-00009F430000}"/>
    <cellStyle name="Normal 2 4 4 3 8" xfId="17311" xr:uid="{00000000-0005-0000-0000-0000A0430000}"/>
    <cellStyle name="Normal 2 4 4 4" xfId="17312" xr:uid="{00000000-0005-0000-0000-0000A1430000}"/>
    <cellStyle name="Normal 2 4 4 4 2" xfId="17313" xr:uid="{00000000-0005-0000-0000-0000A2430000}"/>
    <cellStyle name="Normal 2 4 4 4 2 2" xfId="17314" xr:uid="{00000000-0005-0000-0000-0000A3430000}"/>
    <cellStyle name="Normal 2 4 4 4 2 2 2" xfId="17315" xr:uid="{00000000-0005-0000-0000-0000A4430000}"/>
    <cellStyle name="Normal 2 4 4 4 2 3" xfId="17316" xr:uid="{00000000-0005-0000-0000-0000A5430000}"/>
    <cellStyle name="Normal 2 4 4 4 3" xfId="17317" xr:uid="{00000000-0005-0000-0000-0000A6430000}"/>
    <cellStyle name="Normal 2 4 4 4 3 2" xfId="17318" xr:uid="{00000000-0005-0000-0000-0000A7430000}"/>
    <cellStyle name="Normal 2 4 4 4 3 2 2" xfId="17319" xr:uid="{00000000-0005-0000-0000-0000A8430000}"/>
    <cellStyle name="Normal 2 4 4 4 3 3" xfId="17320" xr:uid="{00000000-0005-0000-0000-0000A9430000}"/>
    <cellStyle name="Normal 2 4 4 4 4" xfId="17321" xr:uid="{00000000-0005-0000-0000-0000AA430000}"/>
    <cellStyle name="Normal 2 4 4 4 4 2" xfId="17322" xr:uid="{00000000-0005-0000-0000-0000AB430000}"/>
    <cellStyle name="Normal 2 4 4 4 4 2 2" xfId="17323" xr:uid="{00000000-0005-0000-0000-0000AC430000}"/>
    <cellStyle name="Normal 2 4 4 4 4 3" xfId="17324" xr:uid="{00000000-0005-0000-0000-0000AD430000}"/>
    <cellStyle name="Normal 2 4 4 4 5" xfId="17325" xr:uid="{00000000-0005-0000-0000-0000AE430000}"/>
    <cellStyle name="Normal 2 4 4 4 5 2" xfId="17326" xr:uid="{00000000-0005-0000-0000-0000AF430000}"/>
    <cellStyle name="Normal 2 4 4 4 6" xfId="17327" xr:uid="{00000000-0005-0000-0000-0000B0430000}"/>
    <cellStyle name="Normal 2 4 4 4 6 2" xfId="17328" xr:uid="{00000000-0005-0000-0000-0000B1430000}"/>
    <cellStyle name="Normal 2 4 4 4 7" xfId="17329" xr:uid="{00000000-0005-0000-0000-0000B2430000}"/>
    <cellStyle name="Normal 2 4 4 5" xfId="17330" xr:uid="{00000000-0005-0000-0000-0000B3430000}"/>
    <cellStyle name="Normal 2 4 4 5 2" xfId="17331" xr:uid="{00000000-0005-0000-0000-0000B4430000}"/>
    <cellStyle name="Normal 2 4 4 5 2 2" xfId="17332" xr:uid="{00000000-0005-0000-0000-0000B5430000}"/>
    <cellStyle name="Normal 2 4 4 5 2 2 2" xfId="17333" xr:uid="{00000000-0005-0000-0000-0000B6430000}"/>
    <cellStyle name="Normal 2 4 4 5 2 3" xfId="17334" xr:uid="{00000000-0005-0000-0000-0000B7430000}"/>
    <cellStyle name="Normal 2 4 4 5 3" xfId="17335" xr:uid="{00000000-0005-0000-0000-0000B8430000}"/>
    <cellStyle name="Normal 2 4 4 5 3 2" xfId="17336" xr:uid="{00000000-0005-0000-0000-0000B9430000}"/>
    <cellStyle name="Normal 2 4 4 5 3 2 2" xfId="17337" xr:uid="{00000000-0005-0000-0000-0000BA430000}"/>
    <cellStyle name="Normal 2 4 4 5 3 3" xfId="17338" xr:uid="{00000000-0005-0000-0000-0000BB430000}"/>
    <cellStyle name="Normal 2 4 4 5 4" xfId="17339" xr:uid="{00000000-0005-0000-0000-0000BC430000}"/>
    <cellStyle name="Normal 2 4 4 5 4 2" xfId="17340" xr:uid="{00000000-0005-0000-0000-0000BD430000}"/>
    <cellStyle name="Normal 2 4 4 5 4 2 2" xfId="17341" xr:uid="{00000000-0005-0000-0000-0000BE430000}"/>
    <cellStyle name="Normal 2 4 4 5 4 3" xfId="17342" xr:uid="{00000000-0005-0000-0000-0000BF430000}"/>
    <cellStyle name="Normal 2 4 4 5 5" xfId="17343" xr:uid="{00000000-0005-0000-0000-0000C0430000}"/>
    <cellStyle name="Normal 2 4 4 5 5 2" xfId="17344" xr:uid="{00000000-0005-0000-0000-0000C1430000}"/>
    <cellStyle name="Normal 2 4 4 5 6" xfId="17345" xr:uid="{00000000-0005-0000-0000-0000C2430000}"/>
    <cellStyle name="Normal 2 4 4 5 6 2" xfId="17346" xr:uid="{00000000-0005-0000-0000-0000C3430000}"/>
    <cellStyle name="Normal 2 4 4 5 7" xfId="17347" xr:uid="{00000000-0005-0000-0000-0000C4430000}"/>
    <cellStyle name="Normal 2 4 4 6" xfId="17348" xr:uid="{00000000-0005-0000-0000-0000C5430000}"/>
    <cellStyle name="Normal 2 4 4 6 2" xfId="17349" xr:uid="{00000000-0005-0000-0000-0000C6430000}"/>
    <cellStyle name="Normal 2 4 4 6 2 2" xfId="17350" xr:uid="{00000000-0005-0000-0000-0000C7430000}"/>
    <cellStyle name="Normal 2 4 4 6 3" xfId="17351" xr:uid="{00000000-0005-0000-0000-0000C8430000}"/>
    <cellStyle name="Normal 2 4 4 7" xfId="17352" xr:uid="{00000000-0005-0000-0000-0000C9430000}"/>
    <cellStyle name="Normal 2 4 4 7 2" xfId="17353" xr:uid="{00000000-0005-0000-0000-0000CA430000}"/>
    <cellStyle name="Normal 2 4 4 7 2 2" xfId="17354" xr:uid="{00000000-0005-0000-0000-0000CB430000}"/>
    <cellStyle name="Normal 2 4 4 7 3" xfId="17355" xr:uid="{00000000-0005-0000-0000-0000CC430000}"/>
    <cellStyle name="Normal 2 4 4 8" xfId="17356" xr:uid="{00000000-0005-0000-0000-0000CD430000}"/>
    <cellStyle name="Normal 2 4 4 8 2" xfId="17357" xr:uid="{00000000-0005-0000-0000-0000CE430000}"/>
    <cellStyle name="Normal 2 4 4 8 2 2" xfId="17358" xr:uid="{00000000-0005-0000-0000-0000CF430000}"/>
    <cellStyle name="Normal 2 4 4 8 3" xfId="17359" xr:uid="{00000000-0005-0000-0000-0000D0430000}"/>
    <cellStyle name="Normal 2 4 4 9" xfId="17360" xr:uid="{00000000-0005-0000-0000-0000D1430000}"/>
    <cellStyle name="Normal 2 4 4 9 2" xfId="17361" xr:uid="{00000000-0005-0000-0000-0000D2430000}"/>
    <cellStyle name="Normal 2 4 5" xfId="17362" xr:uid="{00000000-0005-0000-0000-0000D3430000}"/>
    <cellStyle name="Normal 2 4 5 10" xfId="17363" xr:uid="{00000000-0005-0000-0000-0000D4430000}"/>
    <cellStyle name="Normal 2 4 5 10 2" xfId="17364" xr:uid="{00000000-0005-0000-0000-0000D5430000}"/>
    <cellStyle name="Normal 2 4 5 11" xfId="17365" xr:uid="{00000000-0005-0000-0000-0000D6430000}"/>
    <cellStyle name="Normal 2 4 5 2" xfId="17366" xr:uid="{00000000-0005-0000-0000-0000D7430000}"/>
    <cellStyle name="Normal 2 4 5 2 2" xfId="17367" xr:uid="{00000000-0005-0000-0000-0000D8430000}"/>
    <cellStyle name="Normal 2 4 5 2 2 2" xfId="17368" xr:uid="{00000000-0005-0000-0000-0000D9430000}"/>
    <cellStyle name="Normal 2 4 5 2 2 2 2" xfId="17369" xr:uid="{00000000-0005-0000-0000-0000DA430000}"/>
    <cellStyle name="Normal 2 4 5 2 2 2 2 2" xfId="17370" xr:uid="{00000000-0005-0000-0000-0000DB430000}"/>
    <cellStyle name="Normal 2 4 5 2 2 2 3" xfId="17371" xr:uid="{00000000-0005-0000-0000-0000DC430000}"/>
    <cellStyle name="Normal 2 4 5 2 2 3" xfId="17372" xr:uid="{00000000-0005-0000-0000-0000DD430000}"/>
    <cellStyle name="Normal 2 4 5 2 2 3 2" xfId="17373" xr:uid="{00000000-0005-0000-0000-0000DE430000}"/>
    <cellStyle name="Normal 2 4 5 2 2 3 2 2" xfId="17374" xr:uid="{00000000-0005-0000-0000-0000DF430000}"/>
    <cellStyle name="Normal 2 4 5 2 2 3 3" xfId="17375" xr:uid="{00000000-0005-0000-0000-0000E0430000}"/>
    <cellStyle name="Normal 2 4 5 2 2 4" xfId="17376" xr:uid="{00000000-0005-0000-0000-0000E1430000}"/>
    <cellStyle name="Normal 2 4 5 2 2 4 2" xfId="17377" xr:uid="{00000000-0005-0000-0000-0000E2430000}"/>
    <cellStyle name="Normal 2 4 5 2 2 4 2 2" xfId="17378" xr:uid="{00000000-0005-0000-0000-0000E3430000}"/>
    <cellStyle name="Normal 2 4 5 2 2 4 3" xfId="17379" xr:uid="{00000000-0005-0000-0000-0000E4430000}"/>
    <cellStyle name="Normal 2 4 5 2 2 5" xfId="17380" xr:uid="{00000000-0005-0000-0000-0000E5430000}"/>
    <cellStyle name="Normal 2 4 5 2 2 5 2" xfId="17381" xr:uid="{00000000-0005-0000-0000-0000E6430000}"/>
    <cellStyle name="Normal 2 4 5 2 2 6" xfId="17382" xr:uid="{00000000-0005-0000-0000-0000E7430000}"/>
    <cellStyle name="Normal 2 4 5 2 2 6 2" xfId="17383" xr:uid="{00000000-0005-0000-0000-0000E8430000}"/>
    <cellStyle name="Normal 2 4 5 2 2 7" xfId="17384" xr:uid="{00000000-0005-0000-0000-0000E9430000}"/>
    <cellStyle name="Normal 2 4 5 2 3" xfId="17385" xr:uid="{00000000-0005-0000-0000-0000EA430000}"/>
    <cellStyle name="Normal 2 4 5 2 3 2" xfId="17386" xr:uid="{00000000-0005-0000-0000-0000EB430000}"/>
    <cellStyle name="Normal 2 4 5 2 3 2 2" xfId="17387" xr:uid="{00000000-0005-0000-0000-0000EC430000}"/>
    <cellStyle name="Normal 2 4 5 2 3 2 2 2" xfId="17388" xr:uid="{00000000-0005-0000-0000-0000ED430000}"/>
    <cellStyle name="Normal 2 4 5 2 3 2 3" xfId="17389" xr:uid="{00000000-0005-0000-0000-0000EE430000}"/>
    <cellStyle name="Normal 2 4 5 2 3 3" xfId="17390" xr:uid="{00000000-0005-0000-0000-0000EF430000}"/>
    <cellStyle name="Normal 2 4 5 2 3 3 2" xfId="17391" xr:uid="{00000000-0005-0000-0000-0000F0430000}"/>
    <cellStyle name="Normal 2 4 5 2 3 3 2 2" xfId="17392" xr:uid="{00000000-0005-0000-0000-0000F1430000}"/>
    <cellStyle name="Normal 2 4 5 2 3 3 3" xfId="17393" xr:uid="{00000000-0005-0000-0000-0000F2430000}"/>
    <cellStyle name="Normal 2 4 5 2 3 4" xfId="17394" xr:uid="{00000000-0005-0000-0000-0000F3430000}"/>
    <cellStyle name="Normal 2 4 5 2 3 4 2" xfId="17395" xr:uid="{00000000-0005-0000-0000-0000F4430000}"/>
    <cellStyle name="Normal 2 4 5 2 3 4 2 2" xfId="17396" xr:uid="{00000000-0005-0000-0000-0000F5430000}"/>
    <cellStyle name="Normal 2 4 5 2 3 4 3" xfId="17397" xr:uid="{00000000-0005-0000-0000-0000F6430000}"/>
    <cellStyle name="Normal 2 4 5 2 3 5" xfId="17398" xr:uid="{00000000-0005-0000-0000-0000F7430000}"/>
    <cellStyle name="Normal 2 4 5 2 3 5 2" xfId="17399" xr:uid="{00000000-0005-0000-0000-0000F8430000}"/>
    <cellStyle name="Normal 2 4 5 2 3 6" xfId="17400" xr:uid="{00000000-0005-0000-0000-0000F9430000}"/>
    <cellStyle name="Normal 2 4 5 2 3 6 2" xfId="17401" xr:uid="{00000000-0005-0000-0000-0000FA430000}"/>
    <cellStyle name="Normal 2 4 5 2 3 7" xfId="17402" xr:uid="{00000000-0005-0000-0000-0000FB430000}"/>
    <cellStyle name="Normal 2 4 5 2 4" xfId="17403" xr:uid="{00000000-0005-0000-0000-0000FC430000}"/>
    <cellStyle name="Normal 2 4 5 2 4 2" xfId="17404" xr:uid="{00000000-0005-0000-0000-0000FD430000}"/>
    <cellStyle name="Normal 2 4 5 2 4 2 2" xfId="17405" xr:uid="{00000000-0005-0000-0000-0000FE430000}"/>
    <cellStyle name="Normal 2 4 5 2 4 3" xfId="17406" xr:uid="{00000000-0005-0000-0000-0000FF430000}"/>
    <cellStyle name="Normal 2 4 5 2 5" xfId="17407" xr:uid="{00000000-0005-0000-0000-000000440000}"/>
    <cellStyle name="Normal 2 4 5 2 5 2" xfId="17408" xr:uid="{00000000-0005-0000-0000-000001440000}"/>
    <cellStyle name="Normal 2 4 5 2 5 2 2" xfId="17409" xr:uid="{00000000-0005-0000-0000-000002440000}"/>
    <cellStyle name="Normal 2 4 5 2 5 3" xfId="17410" xr:uid="{00000000-0005-0000-0000-000003440000}"/>
    <cellStyle name="Normal 2 4 5 2 6" xfId="17411" xr:uid="{00000000-0005-0000-0000-000004440000}"/>
    <cellStyle name="Normal 2 4 5 2 6 2" xfId="17412" xr:uid="{00000000-0005-0000-0000-000005440000}"/>
    <cellStyle name="Normal 2 4 5 2 6 2 2" xfId="17413" xr:uid="{00000000-0005-0000-0000-000006440000}"/>
    <cellStyle name="Normal 2 4 5 2 6 3" xfId="17414" xr:uid="{00000000-0005-0000-0000-000007440000}"/>
    <cellStyle name="Normal 2 4 5 2 7" xfId="17415" xr:uid="{00000000-0005-0000-0000-000008440000}"/>
    <cellStyle name="Normal 2 4 5 2 7 2" xfId="17416" xr:uid="{00000000-0005-0000-0000-000009440000}"/>
    <cellStyle name="Normal 2 4 5 2 8" xfId="17417" xr:uid="{00000000-0005-0000-0000-00000A440000}"/>
    <cellStyle name="Normal 2 4 5 2 8 2" xfId="17418" xr:uid="{00000000-0005-0000-0000-00000B440000}"/>
    <cellStyle name="Normal 2 4 5 2 9" xfId="17419" xr:uid="{00000000-0005-0000-0000-00000C440000}"/>
    <cellStyle name="Normal 2 4 5 3" xfId="17420" xr:uid="{00000000-0005-0000-0000-00000D440000}"/>
    <cellStyle name="Normal 2 4 5 3 2" xfId="17421" xr:uid="{00000000-0005-0000-0000-00000E440000}"/>
    <cellStyle name="Normal 2 4 5 3 2 2" xfId="17422" xr:uid="{00000000-0005-0000-0000-00000F440000}"/>
    <cellStyle name="Normal 2 4 5 3 2 2 2" xfId="17423" xr:uid="{00000000-0005-0000-0000-000010440000}"/>
    <cellStyle name="Normal 2 4 5 3 2 2 2 2" xfId="17424" xr:uid="{00000000-0005-0000-0000-000011440000}"/>
    <cellStyle name="Normal 2 4 5 3 2 2 3" xfId="17425" xr:uid="{00000000-0005-0000-0000-000012440000}"/>
    <cellStyle name="Normal 2 4 5 3 2 3" xfId="17426" xr:uid="{00000000-0005-0000-0000-000013440000}"/>
    <cellStyle name="Normal 2 4 5 3 2 3 2" xfId="17427" xr:uid="{00000000-0005-0000-0000-000014440000}"/>
    <cellStyle name="Normal 2 4 5 3 2 3 2 2" xfId="17428" xr:uid="{00000000-0005-0000-0000-000015440000}"/>
    <cellStyle name="Normal 2 4 5 3 2 3 3" xfId="17429" xr:uid="{00000000-0005-0000-0000-000016440000}"/>
    <cellStyle name="Normal 2 4 5 3 2 4" xfId="17430" xr:uid="{00000000-0005-0000-0000-000017440000}"/>
    <cellStyle name="Normal 2 4 5 3 2 4 2" xfId="17431" xr:uid="{00000000-0005-0000-0000-000018440000}"/>
    <cellStyle name="Normal 2 4 5 3 2 4 2 2" xfId="17432" xr:uid="{00000000-0005-0000-0000-000019440000}"/>
    <cellStyle name="Normal 2 4 5 3 2 4 3" xfId="17433" xr:uid="{00000000-0005-0000-0000-00001A440000}"/>
    <cellStyle name="Normal 2 4 5 3 2 5" xfId="17434" xr:uid="{00000000-0005-0000-0000-00001B440000}"/>
    <cellStyle name="Normal 2 4 5 3 2 5 2" xfId="17435" xr:uid="{00000000-0005-0000-0000-00001C440000}"/>
    <cellStyle name="Normal 2 4 5 3 2 6" xfId="17436" xr:uid="{00000000-0005-0000-0000-00001D440000}"/>
    <cellStyle name="Normal 2 4 5 3 2 6 2" xfId="17437" xr:uid="{00000000-0005-0000-0000-00001E440000}"/>
    <cellStyle name="Normal 2 4 5 3 2 7" xfId="17438" xr:uid="{00000000-0005-0000-0000-00001F440000}"/>
    <cellStyle name="Normal 2 4 5 3 3" xfId="17439" xr:uid="{00000000-0005-0000-0000-000020440000}"/>
    <cellStyle name="Normal 2 4 5 3 3 2" xfId="17440" xr:uid="{00000000-0005-0000-0000-000021440000}"/>
    <cellStyle name="Normal 2 4 5 3 3 2 2" xfId="17441" xr:uid="{00000000-0005-0000-0000-000022440000}"/>
    <cellStyle name="Normal 2 4 5 3 3 3" xfId="17442" xr:uid="{00000000-0005-0000-0000-000023440000}"/>
    <cellStyle name="Normal 2 4 5 3 4" xfId="17443" xr:uid="{00000000-0005-0000-0000-000024440000}"/>
    <cellStyle name="Normal 2 4 5 3 4 2" xfId="17444" xr:uid="{00000000-0005-0000-0000-000025440000}"/>
    <cellStyle name="Normal 2 4 5 3 4 2 2" xfId="17445" xr:uid="{00000000-0005-0000-0000-000026440000}"/>
    <cellStyle name="Normal 2 4 5 3 4 3" xfId="17446" xr:uid="{00000000-0005-0000-0000-000027440000}"/>
    <cellStyle name="Normal 2 4 5 3 5" xfId="17447" xr:uid="{00000000-0005-0000-0000-000028440000}"/>
    <cellStyle name="Normal 2 4 5 3 5 2" xfId="17448" xr:uid="{00000000-0005-0000-0000-000029440000}"/>
    <cellStyle name="Normal 2 4 5 3 5 2 2" xfId="17449" xr:uid="{00000000-0005-0000-0000-00002A440000}"/>
    <cellStyle name="Normal 2 4 5 3 5 3" xfId="17450" xr:uid="{00000000-0005-0000-0000-00002B440000}"/>
    <cellStyle name="Normal 2 4 5 3 6" xfId="17451" xr:uid="{00000000-0005-0000-0000-00002C440000}"/>
    <cellStyle name="Normal 2 4 5 3 6 2" xfId="17452" xr:uid="{00000000-0005-0000-0000-00002D440000}"/>
    <cellStyle name="Normal 2 4 5 3 7" xfId="17453" xr:uid="{00000000-0005-0000-0000-00002E440000}"/>
    <cellStyle name="Normal 2 4 5 3 7 2" xfId="17454" xr:uid="{00000000-0005-0000-0000-00002F440000}"/>
    <cellStyle name="Normal 2 4 5 3 8" xfId="17455" xr:uid="{00000000-0005-0000-0000-000030440000}"/>
    <cellStyle name="Normal 2 4 5 4" xfId="17456" xr:uid="{00000000-0005-0000-0000-000031440000}"/>
    <cellStyle name="Normal 2 4 5 4 2" xfId="17457" xr:uid="{00000000-0005-0000-0000-000032440000}"/>
    <cellStyle name="Normal 2 4 5 4 2 2" xfId="17458" xr:uid="{00000000-0005-0000-0000-000033440000}"/>
    <cellStyle name="Normal 2 4 5 4 2 2 2" xfId="17459" xr:uid="{00000000-0005-0000-0000-000034440000}"/>
    <cellStyle name="Normal 2 4 5 4 2 3" xfId="17460" xr:uid="{00000000-0005-0000-0000-000035440000}"/>
    <cellStyle name="Normal 2 4 5 4 3" xfId="17461" xr:uid="{00000000-0005-0000-0000-000036440000}"/>
    <cellStyle name="Normal 2 4 5 4 3 2" xfId="17462" xr:uid="{00000000-0005-0000-0000-000037440000}"/>
    <cellStyle name="Normal 2 4 5 4 3 2 2" xfId="17463" xr:uid="{00000000-0005-0000-0000-000038440000}"/>
    <cellStyle name="Normal 2 4 5 4 3 3" xfId="17464" xr:uid="{00000000-0005-0000-0000-000039440000}"/>
    <cellStyle name="Normal 2 4 5 4 4" xfId="17465" xr:uid="{00000000-0005-0000-0000-00003A440000}"/>
    <cellStyle name="Normal 2 4 5 4 4 2" xfId="17466" xr:uid="{00000000-0005-0000-0000-00003B440000}"/>
    <cellStyle name="Normal 2 4 5 4 4 2 2" xfId="17467" xr:uid="{00000000-0005-0000-0000-00003C440000}"/>
    <cellStyle name="Normal 2 4 5 4 4 3" xfId="17468" xr:uid="{00000000-0005-0000-0000-00003D440000}"/>
    <cellStyle name="Normal 2 4 5 4 5" xfId="17469" xr:uid="{00000000-0005-0000-0000-00003E440000}"/>
    <cellStyle name="Normal 2 4 5 4 5 2" xfId="17470" xr:uid="{00000000-0005-0000-0000-00003F440000}"/>
    <cellStyle name="Normal 2 4 5 4 6" xfId="17471" xr:uid="{00000000-0005-0000-0000-000040440000}"/>
    <cellStyle name="Normal 2 4 5 4 6 2" xfId="17472" xr:uid="{00000000-0005-0000-0000-000041440000}"/>
    <cellStyle name="Normal 2 4 5 4 7" xfId="17473" xr:uid="{00000000-0005-0000-0000-000042440000}"/>
    <cellStyle name="Normal 2 4 5 5" xfId="17474" xr:uid="{00000000-0005-0000-0000-000043440000}"/>
    <cellStyle name="Normal 2 4 5 5 2" xfId="17475" xr:uid="{00000000-0005-0000-0000-000044440000}"/>
    <cellStyle name="Normal 2 4 5 5 2 2" xfId="17476" xr:uid="{00000000-0005-0000-0000-000045440000}"/>
    <cellStyle name="Normal 2 4 5 5 2 2 2" xfId="17477" xr:uid="{00000000-0005-0000-0000-000046440000}"/>
    <cellStyle name="Normal 2 4 5 5 2 3" xfId="17478" xr:uid="{00000000-0005-0000-0000-000047440000}"/>
    <cellStyle name="Normal 2 4 5 5 3" xfId="17479" xr:uid="{00000000-0005-0000-0000-000048440000}"/>
    <cellStyle name="Normal 2 4 5 5 3 2" xfId="17480" xr:uid="{00000000-0005-0000-0000-000049440000}"/>
    <cellStyle name="Normal 2 4 5 5 3 2 2" xfId="17481" xr:uid="{00000000-0005-0000-0000-00004A440000}"/>
    <cellStyle name="Normal 2 4 5 5 3 3" xfId="17482" xr:uid="{00000000-0005-0000-0000-00004B440000}"/>
    <cellStyle name="Normal 2 4 5 5 4" xfId="17483" xr:uid="{00000000-0005-0000-0000-00004C440000}"/>
    <cellStyle name="Normal 2 4 5 5 4 2" xfId="17484" xr:uid="{00000000-0005-0000-0000-00004D440000}"/>
    <cellStyle name="Normal 2 4 5 5 4 2 2" xfId="17485" xr:uid="{00000000-0005-0000-0000-00004E440000}"/>
    <cellStyle name="Normal 2 4 5 5 4 3" xfId="17486" xr:uid="{00000000-0005-0000-0000-00004F440000}"/>
    <cellStyle name="Normal 2 4 5 5 5" xfId="17487" xr:uid="{00000000-0005-0000-0000-000050440000}"/>
    <cellStyle name="Normal 2 4 5 5 5 2" xfId="17488" xr:uid="{00000000-0005-0000-0000-000051440000}"/>
    <cellStyle name="Normal 2 4 5 5 6" xfId="17489" xr:uid="{00000000-0005-0000-0000-000052440000}"/>
    <cellStyle name="Normal 2 4 5 5 6 2" xfId="17490" xr:uid="{00000000-0005-0000-0000-000053440000}"/>
    <cellStyle name="Normal 2 4 5 5 7" xfId="17491" xr:uid="{00000000-0005-0000-0000-000054440000}"/>
    <cellStyle name="Normal 2 4 5 6" xfId="17492" xr:uid="{00000000-0005-0000-0000-000055440000}"/>
    <cellStyle name="Normal 2 4 5 6 2" xfId="17493" xr:uid="{00000000-0005-0000-0000-000056440000}"/>
    <cellStyle name="Normal 2 4 5 6 2 2" xfId="17494" xr:uid="{00000000-0005-0000-0000-000057440000}"/>
    <cellStyle name="Normal 2 4 5 6 3" xfId="17495" xr:uid="{00000000-0005-0000-0000-000058440000}"/>
    <cellStyle name="Normal 2 4 5 7" xfId="17496" xr:uid="{00000000-0005-0000-0000-000059440000}"/>
    <cellStyle name="Normal 2 4 5 7 2" xfId="17497" xr:uid="{00000000-0005-0000-0000-00005A440000}"/>
    <cellStyle name="Normal 2 4 5 7 2 2" xfId="17498" xr:uid="{00000000-0005-0000-0000-00005B440000}"/>
    <cellStyle name="Normal 2 4 5 7 3" xfId="17499" xr:uid="{00000000-0005-0000-0000-00005C440000}"/>
    <cellStyle name="Normal 2 4 5 8" xfId="17500" xr:uid="{00000000-0005-0000-0000-00005D440000}"/>
    <cellStyle name="Normal 2 4 5 8 2" xfId="17501" xr:uid="{00000000-0005-0000-0000-00005E440000}"/>
    <cellStyle name="Normal 2 4 5 8 2 2" xfId="17502" xr:uid="{00000000-0005-0000-0000-00005F440000}"/>
    <cellStyle name="Normal 2 4 5 8 3" xfId="17503" xr:uid="{00000000-0005-0000-0000-000060440000}"/>
    <cellStyle name="Normal 2 4 5 9" xfId="17504" xr:uid="{00000000-0005-0000-0000-000061440000}"/>
    <cellStyle name="Normal 2 4 5 9 2" xfId="17505" xr:uid="{00000000-0005-0000-0000-000062440000}"/>
    <cellStyle name="Normal 2 4 6" xfId="17506" xr:uid="{00000000-0005-0000-0000-000063440000}"/>
    <cellStyle name="Normal 2 4 6 2" xfId="17507" xr:uid="{00000000-0005-0000-0000-000064440000}"/>
    <cellStyle name="Normal 2 4 6 2 2" xfId="17508" xr:uid="{00000000-0005-0000-0000-000065440000}"/>
    <cellStyle name="Normal 2 4 6 2 2 2" xfId="17509" xr:uid="{00000000-0005-0000-0000-000066440000}"/>
    <cellStyle name="Normal 2 4 6 2 2 2 2" xfId="17510" xr:uid="{00000000-0005-0000-0000-000067440000}"/>
    <cellStyle name="Normal 2 4 6 2 2 3" xfId="17511" xr:uid="{00000000-0005-0000-0000-000068440000}"/>
    <cellStyle name="Normal 2 4 6 2 3" xfId="17512" xr:uid="{00000000-0005-0000-0000-000069440000}"/>
    <cellStyle name="Normal 2 4 6 2 3 2" xfId="17513" xr:uid="{00000000-0005-0000-0000-00006A440000}"/>
    <cellStyle name="Normal 2 4 6 2 3 2 2" xfId="17514" xr:uid="{00000000-0005-0000-0000-00006B440000}"/>
    <cellStyle name="Normal 2 4 6 2 3 3" xfId="17515" xr:uid="{00000000-0005-0000-0000-00006C440000}"/>
    <cellStyle name="Normal 2 4 6 2 4" xfId="17516" xr:uid="{00000000-0005-0000-0000-00006D440000}"/>
    <cellStyle name="Normal 2 4 6 2 4 2" xfId="17517" xr:uid="{00000000-0005-0000-0000-00006E440000}"/>
    <cellStyle name="Normal 2 4 6 2 4 2 2" xfId="17518" xr:uid="{00000000-0005-0000-0000-00006F440000}"/>
    <cellStyle name="Normal 2 4 6 2 4 3" xfId="17519" xr:uid="{00000000-0005-0000-0000-000070440000}"/>
    <cellStyle name="Normal 2 4 6 2 5" xfId="17520" xr:uid="{00000000-0005-0000-0000-000071440000}"/>
    <cellStyle name="Normal 2 4 6 2 5 2" xfId="17521" xr:uid="{00000000-0005-0000-0000-000072440000}"/>
    <cellStyle name="Normal 2 4 6 2 6" xfId="17522" xr:uid="{00000000-0005-0000-0000-000073440000}"/>
    <cellStyle name="Normal 2 4 6 2 6 2" xfId="17523" xr:uid="{00000000-0005-0000-0000-000074440000}"/>
    <cellStyle name="Normal 2 4 6 2 7" xfId="17524" xr:uid="{00000000-0005-0000-0000-000075440000}"/>
    <cellStyle name="Normal 2 4 6 3" xfId="17525" xr:uid="{00000000-0005-0000-0000-000076440000}"/>
    <cellStyle name="Normal 2 4 6 3 2" xfId="17526" xr:uid="{00000000-0005-0000-0000-000077440000}"/>
    <cellStyle name="Normal 2 4 6 3 2 2" xfId="17527" xr:uid="{00000000-0005-0000-0000-000078440000}"/>
    <cellStyle name="Normal 2 4 6 3 2 2 2" xfId="17528" xr:uid="{00000000-0005-0000-0000-000079440000}"/>
    <cellStyle name="Normal 2 4 6 3 2 3" xfId="17529" xr:uid="{00000000-0005-0000-0000-00007A440000}"/>
    <cellStyle name="Normal 2 4 6 3 3" xfId="17530" xr:uid="{00000000-0005-0000-0000-00007B440000}"/>
    <cellStyle name="Normal 2 4 6 3 3 2" xfId="17531" xr:uid="{00000000-0005-0000-0000-00007C440000}"/>
    <cellStyle name="Normal 2 4 6 3 3 2 2" xfId="17532" xr:uid="{00000000-0005-0000-0000-00007D440000}"/>
    <cellStyle name="Normal 2 4 6 3 3 3" xfId="17533" xr:uid="{00000000-0005-0000-0000-00007E440000}"/>
    <cellStyle name="Normal 2 4 6 3 4" xfId="17534" xr:uid="{00000000-0005-0000-0000-00007F440000}"/>
    <cellStyle name="Normal 2 4 6 3 4 2" xfId="17535" xr:uid="{00000000-0005-0000-0000-000080440000}"/>
    <cellStyle name="Normal 2 4 6 3 4 2 2" xfId="17536" xr:uid="{00000000-0005-0000-0000-000081440000}"/>
    <cellStyle name="Normal 2 4 6 3 4 3" xfId="17537" xr:uid="{00000000-0005-0000-0000-000082440000}"/>
    <cellStyle name="Normal 2 4 6 3 5" xfId="17538" xr:uid="{00000000-0005-0000-0000-000083440000}"/>
    <cellStyle name="Normal 2 4 6 3 5 2" xfId="17539" xr:uid="{00000000-0005-0000-0000-000084440000}"/>
    <cellStyle name="Normal 2 4 6 3 6" xfId="17540" xr:uid="{00000000-0005-0000-0000-000085440000}"/>
    <cellStyle name="Normal 2 4 6 3 6 2" xfId="17541" xr:uid="{00000000-0005-0000-0000-000086440000}"/>
    <cellStyle name="Normal 2 4 6 3 7" xfId="17542" xr:uid="{00000000-0005-0000-0000-000087440000}"/>
    <cellStyle name="Normal 2 4 6 4" xfId="17543" xr:uid="{00000000-0005-0000-0000-000088440000}"/>
    <cellStyle name="Normal 2 4 6 4 2" xfId="17544" xr:uid="{00000000-0005-0000-0000-000089440000}"/>
    <cellStyle name="Normal 2 4 6 4 2 2" xfId="17545" xr:uid="{00000000-0005-0000-0000-00008A440000}"/>
    <cellStyle name="Normal 2 4 6 4 3" xfId="17546" xr:uid="{00000000-0005-0000-0000-00008B440000}"/>
    <cellStyle name="Normal 2 4 6 5" xfId="17547" xr:uid="{00000000-0005-0000-0000-00008C440000}"/>
    <cellStyle name="Normal 2 4 6 5 2" xfId="17548" xr:uid="{00000000-0005-0000-0000-00008D440000}"/>
    <cellStyle name="Normal 2 4 6 5 2 2" xfId="17549" xr:uid="{00000000-0005-0000-0000-00008E440000}"/>
    <cellStyle name="Normal 2 4 6 5 3" xfId="17550" xr:uid="{00000000-0005-0000-0000-00008F440000}"/>
    <cellStyle name="Normal 2 4 6 6" xfId="17551" xr:uid="{00000000-0005-0000-0000-000090440000}"/>
    <cellStyle name="Normal 2 4 6 6 2" xfId="17552" xr:uid="{00000000-0005-0000-0000-000091440000}"/>
    <cellStyle name="Normal 2 4 6 6 2 2" xfId="17553" xr:uid="{00000000-0005-0000-0000-000092440000}"/>
    <cellStyle name="Normal 2 4 6 6 3" xfId="17554" xr:uid="{00000000-0005-0000-0000-000093440000}"/>
    <cellStyle name="Normal 2 4 6 7" xfId="17555" xr:uid="{00000000-0005-0000-0000-000094440000}"/>
    <cellStyle name="Normal 2 4 6 7 2" xfId="17556" xr:uid="{00000000-0005-0000-0000-000095440000}"/>
    <cellStyle name="Normal 2 4 6 8" xfId="17557" xr:uid="{00000000-0005-0000-0000-000096440000}"/>
    <cellStyle name="Normal 2 4 6 8 2" xfId="17558" xr:uid="{00000000-0005-0000-0000-000097440000}"/>
    <cellStyle name="Normal 2 4 6 9" xfId="17559" xr:uid="{00000000-0005-0000-0000-000098440000}"/>
    <cellStyle name="Normal 2 4 7" xfId="17560" xr:uid="{00000000-0005-0000-0000-000099440000}"/>
    <cellStyle name="Normal 2 4 7 2" xfId="17561" xr:uid="{00000000-0005-0000-0000-00009A440000}"/>
    <cellStyle name="Normal 2 4 7 2 2" xfId="17562" xr:uid="{00000000-0005-0000-0000-00009B440000}"/>
    <cellStyle name="Normal 2 4 7 2 2 2" xfId="17563" xr:uid="{00000000-0005-0000-0000-00009C440000}"/>
    <cellStyle name="Normal 2 4 7 2 2 2 2" xfId="17564" xr:uid="{00000000-0005-0000-0000-00009D440000}"/>
    <cellStyle name="Normal 2 4 7 2 2 3" xfId="17565" xr:uid="{00000000-0005-0000-0000-00009E440000}"/>
    <cellStyle name="Normal 2 4 7 2 3" xfId="17566" xr:uid="{00000000-0005-0000-0000-00009F440000}"/>
    <cellStyle name="Normal 2 4 7 2 3 2" xfId="17567" xr:uid="{00000000-0005-0000-0000-0000A0440000}"/>
    <cellStyle name="Normal 2 4 7 2 3 2 2" xfId="17568" xr:uid="{00000000-0005-0000-0000-0000A1440000}"/>
    <cellStyle name="Normal 2 4 7 2 3 3" xfId="17569" xr:uid="{00000000-0005-0000-0000-0000A2440000}"/>
    <cellStyle name="Normal 2 4 7 2 4" xfId="17570" xr:uid="{00000000-0005-0000-0000-0000A3440000}"/>
    <cellStyle name="Normal 2 4 7 2 4 2" xfId="17571" xr:uid="{00000000-0005-0000-0000-0000A4440000}"/>
    <cellStyle name="Normal 2 4 7 2 4 2 2" xfId="17572" xr:uid="{00000000-0005-0000-0000-0000A5440000}"/>
    <cellStyle name="Normal 2 4 7 2 4 3" xfId="17573" xr:uid="{00000000-0005-0000-0000-0000A6440000}"/>
    <cellStyle name="Normal 2 4 7 2 5" xfId="17574" xr:uid="{00000000-0005-0000-0000-0000A7440000}"/>
    <cellStyle name="Normal 2 4 7 2 5 2" xfId="17575" xr:uid="{00000000-0005-0000-0000-0000A8440000}"/>
    <cellStyle name="Normal 2 4 7 2 6" xfId="17576" xr:uid="{00000000-0005-0000-0000-0000A9440000}"/>
    <cellStyle name="Normal 2 4 7 2 6 2" xfId="17577" xr:uid="{00000000-0005-0000-0000-0000AA440000}"/>
    <cellStyle name="Normal 2 4 7 2 7" xfId="17578" xr:uid="{00000000-0005-0000-0000-0000AB440000}"/>
    <cellStyle name="Normal 2 4 7 3" xfId="17579" xr:uid="{00000000-0005-0000-0000-0000AC440000}"/>
    <cellStyle name="Normal 2 4 7 3 2" xfId="17580" xr:uid="{00000000-0005-0000-0000-0000AD440000}"/>
    <cellStyle name="Normal 2 4 7 3 2 2" xfId="17581" xr:uid="{00000000-0005-0000-0000-0000AE440000}"/>
    <cellStyle name="Normal 2 4 7 3 3" xfId="17582" xr:uid="{00000000-0005-0000-0000-0000AF440000}"/>
    <cellStyle name="Normal 2 4 7 4" xfId="17583" xr:uid="{00000000-0005-0000-0000-0000B0440000}"/>
    <cellStyle name="Normal 2 4 7 4 2" xfId="17584" xr:uid="{00000000-0005-0000-0000-0000B1440000}"/>
    <cellStyle name="Normal 2 4 7 4 2 2" xfId="17585" xr:uid="{00000000-0005-0000-0000-0000B2440000}"/>
    <cellStyle name="Normal 2 4 7 4 3" xfId="17586" xr:uid="{00000000-0005-0000-0000-0000B3440000}"/>
    <cellStyle name="Normal 2 4 7 5" xfId="17587" xr:uid="{00000000-0005-0000-0000-0000B4440000}"/>
    <cellStyle name="Normal 2 4 7 5 2" xfId="17588" xr:uid="{00000000-0005-0000-0000-0000B5440000}"/>
    <cellStyle name="Normal 2 4 7 5 2 2" xfId="17589" xr:uid="{00000000-0005-0000-0000-0000B6440000}"/>
    <cellStyle name="Normal 2 4 7 5 3" xfId="17590" xr:uid="{00000000-0005-0000-0000-0000B7440000}"/>
    <cellStyle name="Normal 2 4 7 6" xfId="17591" xr:uid="{00000000-0005-0000-0000-0000B8440000}"/>
    <cellStyle name="Normal 2 4 7 6 2" xfId="17592" xr:uid="{00000000-0005-0000-0000-0000B9440000}"/>
    <cellStyle name="Normal 2 4 7 7" xfId="17593" xr:uid="{00000000-0005-0000-0000-0000BA440000}"/>
    <cellStyle name="Normal 2 4 7 7 2" xfId="17594" xr:uid="{00000000-0005-0000-0000-0000BB440000}"/>
    <cellStyle name="Normal 2 4 7 8" xfId="17595" xr:uid="{00000000-0005-0000-0000-0000BC440000}"/>
    <cellStyle name="Normal 2 4 8" xfId="17596" xr:uid="{00000000-0005-0000-0000-0000BD440000}"/>
    <cellStyle name="Normal 2 4 8 2" xfId="17597" xr:uid="{00000000-0005-0000-0000-0000BE440000}"/>
    <cellStyle name="Normal 2 4 8 2 2" xfId="17598" xr:uid="{00000000-0005-0000-0000-0000BF440000}"/>
    <cellStyle name="Normal 2 4 8 2 2 2" xfId="17599" xr:uid="{00000000-0005-0000-0000-0000C0440000}"/>
    <cellStyle name="Normal 2 4 8 2 3" xfId="17600" xr:uid="{00000000-0005-0000-0000-0000C1440000}"/>
    <cellStyle name="Normal 2 4 8 3" xfId="17601" xr:uid="{00000000-0005-0000-0000-0000C2440000}"/>
    <cellStyle name="Normal 2 4 8 3 2" xfId="17602" xr:uid="{00000000-0005-0000-0000-0000C3440000}"/>
    <cellStyle name="Normal 2 4 8 3 2 2" xfId="17603" xr:uid="{00000000-0005-0000-0000-0000C4440000}"/>
    <cellStyle name="Normal 2 4 8 3 3" xfId="17604" xr:uid="{00000000-0005-0000-0000-0000C5440000}"/>
    <cellStyle name="Normal 2 4 8 4" xfId="17605" xr:uid="{00000000-0005-0000-0000-0000C6440000}"/>
    <cellStyle name="Normal 2 4 8 4 2" xfId="17606" xr:uid="{00000000-0005-0000-0000-0000C7440000}"/>
    <cellStyle name="Normal 2 4 8 4 2 2" xfId="17607" xr:uid="{00000000-0005-0000-0000-0000C8440000}"/>
    <cellStyle name="Normal 2 4 8 4 3" xfId="17608" xr:uid="{00000000-0005-0000-0000-0000C9440000}"/>
    <cellStyle name="Normal 2 4 8 5" xfId="17609" xr:uid="{00000000-0005-0000-0000-0000CA440000}"/>
    <cellStyle name="Normal 2 4 8 5 2" xfId="17610" xr:uid="{00000000-0005-0000-0000-0000CB440000}"/>
    <cellStyle name="Normal 2 4 8 6" xfId="17611" xr:uid="{00000000-0005-0000-0000-0000CC440000}"/>
    <cellStyle name="Normal 2 4 8 6 2" xfId="17612" xr:uid="{00000000-0005-0000-0000-0000CD440000}"/>
    <cellStyle name="Normal 2 4 8 7" xfId="17613" xr:uid="{00000000-0005-0000-0000-0000CE440000}"/>
    <cellStyle name="Normal 2 4 9" xfId="17614" xr:uid="{00000000-0005-0000-0000-0000CF440000}"/>
    <cellStyle name="Normal 2 4 9 2" xfId="17615" xr:uid="{00000000-0005-0000-0000-0000D0440000}"/>
    <cellStyle name="Normal 2 4 9 2 2" xfId="17616" xr:uid="{00000000-0005-0000-0000-0000D1440000}"/>
    <cellStyle name="Normal 2 4 9 2 2 2" xfId="17617" xr:uid="{00000000-0005-0000-0000-0000D2440000}"/>
    <cellStyle name="Normal 2 4 9 2 3" xfId="17618" xr:uid="{00000000-0005-0000-0000-0000D3440000}"/>
    <cellStyle name="Normal 2 4 9 3" xfId="17619" xr:uid="{00000000-0005-0000-0000-0000D4440000}"/>
    <cellStyle name="Normal 2 4 9 3 2" xfId="17620" xr:uid="{00000000-0005-0000-0000-0000D5440000}"/>
    <cellStyle name="Normal 2 4 9 3 2 2" xfId="17621" xr:uid="{00000000-0005-0000-0000-0000D6440000}"/>
    <cellStyle name="Normal 2 4 9 3 3" xfId="17622" xr:uid="{00000000-0005-0000-0000-0000D7440000}"/>
    <cellStyle name="Normal 2 4 9 4" xfId="17623" xr:uid="{00000000-0005-0000-0000-0000D8440000}"/>
    <cellStyle name="Normal 2 4 9 4 2" xfId="17624" xr:uid="{00000000-0005-0000-0000-0000D9440000}"/>
    <cellStyle name="Normal 2 4 9 4 2 2" xfId="17625" xr:uid="{00000000-0005-0000-0000-0000DA440000}"/>
    <cellStyle name="Normal 2 4 9 4 3" xfId="17626" xr:uid="{00000000-0005-0000-0000-0000DB440000}"/>
    <cellStyle name="Normal 2 4 9 5" xfId="17627" xr:uid="{00000000-0005-0000-0000-0000DC440000}"/>
    <cellStyle name="Normal 2 4 9 5 2" xfId="17628" xr:uid="{00000000-0005-0000-0000-0000DD440000}"/>
    <cellStyle name="Normal 2 4 9 6" xfId="17629" xr:uid="{00000000-0005-0000-0000-0000DE440000}"/>
    <cellStyle name="Normal 2 4 9 6 2" xfId="17630" xr:uid="{00000000-0005-0000-0000-0000DF440000}"/>
    <cellStyle name="Normal 2 4 9 7" xfId="17631" xr:uid="{00000000-0005-0000-0000-0000E0440000}"/>
    <cellStyle name="Normal 2 4_Confidential Information" xfId="17632" xr:uid="{00000000-0005-0000-0000-0000E1440000}"/>
    <cellStyle name="Normal 2 5" xfId="17633" xr:uid="{00000000-0005-0000-0000-0000E2440000}"/>
    <cellStyle name="Normal 2 5 10" xfId="17634" xr:uid="{00000000-0005-0000-0000-0000E3440000}"/>
    <cellStyle name="Normal 2 5 10 2" xfId="17635" xr:uid="{00000000-0005-0000-0000-0000E4440000}"/>
    <cellStyle name="Normal 2 5 10 2 2" xfId="17636" xr:uid="{00000000-0005-0000-0000-0000E5440000}"/>
    <cellStyle name="Normal 2 5 10 3" xfId="17637" xr:uid="{00000000-0005-0000-0000-0000E6440000}"/>
    <cellStyle name="Normal 2 5 11" xfId="17638" xr:uid="{00000000-0005-0000-0000-0000E7440000}"/>
    <cellStyle name="Normal 2 5 11 2" xfId="17639" xr:uid="{00000000-0005-0000-0000-0000E8440000}"/>
    <cellStyle name="Normal 2 5 11 2 2" xfId="17640" xr:uid="{00000000-0005-0000-0000-0000E9440000}"/>
    <cellStyle name="Normal 2 5 11 3" xfId="17641" xr:uid="{00000000-0005-0000-0000-0000EA440000}"/>
    <cellStyle name="Normal 2 5 12" xfId="17642" xr:uid="{00000000-0005-0000-0000-0000EB440000}"/>
    <cellStyle name="Normal 2 5 12 2" xfId="17643" xr:uid="{00000000-0005-0000-0000-0000EC440000}"/>
    <cellStyle name="Normal 2 5 13" xfId="17644" xr:uid="{00000000-0005-0000-0000-0000ED440000}"/>
    <cellStyle name="Normal 2 5 13 2" xfId="17645" xr:uid="{00000000-0005-0000-0000-0000EE440000}"/>
    <cellStyle name="Normal 2 5 14" xfId="17646" xr:uid="{00000000-0005-0000-0000-0000EF440000}"/>
    <cellStyle name="Normal 2 5 14 2" xfId="17647" xr:uid="{00000000-0005-0000-0000-0000F0440000}"/>
    <cellStyle name="Normal 2 5 15" xfId="17648" xr:uid="{00000000-0005-0000-0000-0000F1440000}"/>
    <cellStyle name="Normal 2 5 2" xfId="17649" xr:uid="{00000000-0005-0000-0000-0000F2440000}"/>
    <cellStyle name="Normal 2 5 2 10" xfId="17650" xr:uid="{00000000-0005-0000-0000-0000F3440000}"/>
    <cellStyle name="Normal 2 5 2 10 2" xfId="17651" xr:uid="{00000000-0005-0000-0000-0000F4440000}"/>
    <cellStyle name="Normal 2 5 2 11" xfId="17652" xr:uid="{00000000-0005-0000-0000-0000F5440000}"/>
    <cellStyle name="Normal 2 5 2 2" xfId="17653" xr:uid="{00000000-0005-0000-0000-0000F6440000}"/>
    <cellStyle name="Normal 2 5 2 2 2" xfId="17654" xr:uid="{00000000-0005-0000-0000-0000F7440000}"/>
    <cellStyle name="Normal 2 5 2 2 2 2" xfId="17655" xr:uid="{00000000-0005-0000-0000-0000F8440000}"/>
    <cellStyle name="Normal 2 5 2 2 2 2 2" xfId="17656" xr:uid="{00000000-0005-0000-0000-0000F9440000}"/>
    <cellStyle name="Normal 2 5 2 2 2 2 2 2" xfId="17657" xr:uid="{00000000-0005-0000-0000-0000FA440000}"/>
    <cellStyle name="Normal 2 5 2 2 2 2 3" xfId="17658" xr:uid="{00000000-0005-0000-0000-0000FB440000}"/>
    <cellStyle name="Normal 2 5 2 2 2 3" xfId="17659" xr:uid="{00000000-0005-0000-0000-0000FC440000}"/>
    <cellStyle name="Normal 2 5 2 2 2 3 2" xfId="17660" xr:uid="{00000000-0005-0000-0000-0000FD440000}"/>
    <cellStyle name="Normal 2 5 2 2 2 3 2 2" xfId="17661" xr:uid="{00000000-0005-0000-0000-0000FE440000}"/>
    <cellStyle name="Normal 2 5 2 2 2 3 3" xfId="17662" xr:uid="{00000000-0005-0000-0000-0000FF440000}"/>
    <cellStyle name="Normal 2 5 2 2 2 4" xfId="17663" xr:uid="{00000000-0005-0000-0000-000000450000}"/>
    <cellStyle name="Normal 2 5 2 2 2 4 2" xfId="17664" xr:uid="{00000000-0005-0000-0000-000001450000}"/>
    <cellStyle name="Normal 2 5 2 2 2 4 2 2" xfId="17665" xr:uid="{00000000-0005-0000-0000-000002450000}"/>
    <cellStyle name="Normal 2 5 2 2 2 4 3" xfId="17666" xr:uid="{00000000-0005-0000-0000-000003450000}"/>
    <cellStyle name="Normal 2 5 2 2 2 5" xfId="17667" xr:uid="{00000000-0005-0000-0000-000004450000}"/>
    <cellStyle name="Normal 2 5 2 2 2 5 2" xfId="17668" xr:uid="{00000000-0005-0000-0000-000005450000}"/>
    <cellStyle name="Normal 2 5 2 2 2 6" xfId="17669" xr:uid="{00000000-0005-0000-0000-000006450000}"/>
    <cellStyle name="Normal 2 5 2 2 2 6 2" xfId="17670" xr:uid="{00000000-0005-0000-0000-000007450000}"/>
    <cellStyle name="Normal 2 5 2 2 2 7" xfId="17671" xr:uid="{00000000-0005-0000-0000-000008450000}"/>
    <cellStyle name="Normal 2 5 2 2 3" xfId="17672" xr:uid="{00000000-0005-0000-0000-000009450000}"/>
    <cellStyle name="Normal 2 5 2 2 3 2" xfId="17673" xr:uid="{00000000-0005-0000-0000-00000A450000}"/>
    <cellStyle name="Normal 2 5 2 2 3 2 2" xfId="17674" xr:uid="{00000000-0005-0000-0000-00000B450000}"/>
    <cellStyle name="Normal 2 5 2 2 3 2 2 2" xfId="17675" xr:uid="{00000000-0005-0000-0000-00000C450000}"/>
    <cellStyle name="Normal 2 5 2 2 3 2 3" xfId="17676" xr:uid="{00000000-0005-0000-0000-00000D450000}"/>
    <cellStyle name="Normal 2 5 2 2 3 3" xfId="17677" xr:uid="{00000000-0005-0000-0000-00000E450000}"/>
    <cellStyle name="Normal 2 5 2 2 3 3 2" xfId="17678" xr:uid="{00000000-0005-0000-0000-00000F450000}"/>
    <cellStyle name="Normal 2 5 2 2 3 3 2 2" xfId="17679" xr:uid="{00000000-0005-0000-0000-000010450000}"/>
    <cellStyle name="Normal 2 5 2 2 3 3 3" xfId="17680" xr:uid="{00000000-0005-0000-0000-000011450000}"/>
    <cellStyle name="Normal 2 5 2 2 3 4" xfId="17681" xr:uid="{00000000-0005-0000-0000-000012450000}"/>
    <cellStyle name="Normal 2 5 2 2 3 4 2" xfId="17682" xr:uid="{00000000-0005-0000-0000-000013450000}"/>
    <cellStyle name="Normal 2 5 2 2 3 4 2 2" xfId="17683" xr:uid="{00000000-0005-0000-0000-000014450000}"/>
    <cellStyle name="Normal 2 5 2 2 3 4 3" xfId="17684" xr:uid="{00000000-0005-0000-0000-000015450000}"/>
    <cellStyle name="Normal 2 5 2 2 3 5" xfId="17685" xr:uid="{00000000-0005-0000-0000-000016450000}"/>
    <cellStyle name="Normal 2 5 2 2 3 5 2" xfId="17686" xr:uid="{00000000-0005-0000-0000-000017450000}"/>
    <cellStyle name="Normal 2 5 2 2 3 6" xfId="17687" xr:uid="{00000000-0005-0000-0000-000018450000}"/>
    <cellStyle name="Normal 2 5 2 2 3 6 2" xfId="17688" xr:uid="{00000000-0005-0000-0000-000019450000}"/>
    <cellStyle name="Normal 2 5 2 2 3 7" xfId="17689" xr:uid="{00000000-0005-0000-0000-00001A450000}"/>
    <cellStyle name="Normal 2 5 2 2 4" xfId="17690" xr:uid="{00000000-0005-0000-0000-00001B450000}"/>
    <cellStyle name="Normal 2 5 2 2 4 2" xfId="17691" xr:uid="{00000000-0005-0000-0000-00001C450000}"/>
    <cellStyle name="Normal 2 5 2 2 4 2 2" xfId="17692" xr:uid="{00000000-0005-0000-0000-00001D450000}"/>
    <cellStyle name="Normal 2 5 2 2 4 3" xfId="17693" xr:uid="{00000000-0005-0000-0000-00001E450000}"/>
    <cellStyle name="Normal 2 5 2 2 5" xfId="17694" xr:uid="{00000000-0005-0000-0000-00001F450000}"/>
    <cellStyle name="Normal 2 5 2 2 5 2" xfId="17695" xr:uid="{00000000-0005-0000-0000-000020450000}"/>
    <cellStyle name="Normal 2 5 2 2 5 2 2" xfId="17696" xr:uid="{00000000-0005-0000-0000-000021450000}"/>
    <cellStyle name="Normal 2 5 2 2 5 3" xfId="17697" xr:uid="{00000000-0005-0000-0000-000022450000}"/>
    <cellStyle name="Normal 2 5 2 2 6" xfId="17698" xr:uid="{00000000-0005-0000-0000-000023450000}"/>
    <cellStyle name="Normal 2 5 2 2 6 2" xfId="17699" xr:uid="{00000000-0005-0000-0000-000024450000}"/>
    <cellStyle name="Normal 2 5 2 2 6 2 2" xfId="17700" xr:uid="{00000000-0005-0000-0000-000025450000}"/>
    <cellStyle name="Normal 2 5 2 2 6 3" xfId="17701" xr:uid="{00000000-0005-0000-0000-000026450000}"/>
    <cellStyle name="Normal 2 5 2 2 7" xfId="17702" xr:uid="{00000000-0005-0000-0000-000027450000}"/>
    <cellStyle name="Normal 2 5 2 2 7 2" xfId="17703" xr:uid="{00000000-0005-0000-0000-000028450000}"/>
    <cellStyle name="Normal 2 5 2 2 8" xfId="17704" xr:uid="{00000000-0005-0000-0000-000029450000}"/>
    <cellStyle name="Normal 2 5 2 2 8 2" xfId="17705" xr:uid="{00000000-0005-0000-0000-00002A450000}"/>
    <cellStyle name="Normal 2 5 2 2 9" xfId="17706" xr:uid="{00000000-0005-0000-0000-00002B450000}"/>
    <cellStyle name="Normal 2 5 2 3" xfId="17707" xr:uid="{00000000-0005-0000-0000-00002C450000}"/>
    <cellStyle name="Normal 2 5 2 3 2" xfId="17708" xr:uid="{00000000-0005-0000-0000-00002D450000}"/>
    <cellStyle name="Normal 2 5 2 3 2 2" xfId="17709" xr:uid="{00000000-0005-0000-0000-00002E450000}"/>
    <cellStyle name="Normal 2 5 2 3 2 2 2" xfId="17710" xr:uid="{00000000-0005-0000-0000-00002F450000}"/>
    <cellStyle name="Normal 2 5 2 3 2 2 2 2" xfId="17711" xr:uid="{00000000-0005-0000-0000-000030450000}"/>
    <cellStyle name="Normal 2 5 2 3 2 2 3" xfId="17712" xr:uid="{00000000-0005-0000-0000-000031450000}"/>
    <cellStyle name="Normal 2 5 2 3 2 3" xfId="17713" xr:uid="{00000000-0005-0000-0000-000032450000}"/>
    <cellStyle name="Normal 2 5 2 3 2 3 2" xfId="17714" xr:uid="{00000000-0005-0000-0000-000033450000}"/>
    <cellStyle name="Normal 2 5 2 3 2 3 2 2" xfId="17715" xr:uid="{00000000-0005-0000-0000-000034450000}"/>
    <cellStyle name="Normal 2 5 2 3 2 3 3" xfId="17716" xr:uid="{00000000-0005-0000-0000-000035450000}"/>
    <cellStyle name="Normal 2 5 2 3 2 4" xfId="17717" xr:uid="{00000000-0005-0000-0000-000036450000}"/>
    <cellStyle name="Normal 2 5 2 3 2 4 2" xfId="17718" xr:uid="{00000000-0005-0000-0000-000037450000}"/>
    <cellStyle name="Normal 2 5 2 3 2 4 2 2" xfId="17719" xr:uid="{00000000-0005-0000-0000-000038450000}"/>
    <cellStyle name="Normal 2 5 2 3 2 4 3" xfId="17720" xr:uid="{00000000-0005-0000-0000-000039450000}"/>
    <cellStyle name="Normal 2 5 2 3 2 5" xfId="17721" xr:uid="{00000000-0005-0000-0000-00003A450000}"/>
    <cellStyle name="Normal 2 5 2 3 2 5 2" xfId="17722" xr:uid="{00000000-0005-0000-0000-00003B450000}"/>
    <cellStyle name="Normal 2 5 2 3 2 6" xfId="17723" xr:uid="{00000000-0005-0000-0000-00003C450000}"/>
    <cellStyle name="Normal 2 5 2 3 2 6 2" xfId="17724" xr:uid="{00000000-0005-0000-0000-00003D450000}"/>
    <cellStyle name="Normal 2 5 2 3 2 7" xfId="17725" xr:uid="{00000000-0005-0000-0000-00003E450000}"/>
    <cellStyle name="Normal 2 5 2 3 3" xfId="17726" xr:uid="{00000000-0005-0000-0000-00003F450000}"/>
    <cellStyle name="Normal 2 5 2 3 3 2" xfId="17727" xr:uid="{00000000-0005-0000-0000-000040450000}"/>
    <cellStyle name="Normal 2 5 2 3 3 2 2" xfId="17728" xr:uid="{00000000-0005-0000-0000-000041450000}"/>
    <cellStyle name="Normal 2 5 2 3 3 3" xfId="17729" xr:uid="{00000000-0005-0000-0000-000042450000}"/>
    <cellStyle name="Normal 2 5 2 3 4" xfId="17730" xr:uid="{00000000-0005-0000-0000-000043450000}"/>
    <cellStyle name="Normal 2 5 2 3 4 2" xfId="17731" xr:uid="{00000000-0005-0000-0000-000044450000}"/>
    <cellStyle name="Normal 2 5 2 3 4 2 2" xfId="17732" xr:uid="{00000000-0005-0000-0000-000045450000}"/>
    <cellStyle name="Normal 2 5 2 3 4 3" xfId="17733" xr:uid="{00000000-0005-0000-0000-000046450000}"/>
    <cellStyle name="Normal 2 5 2 3 5" xfId="17734" xr:uid="{00000000-0005-0000-0000-000047450000}"/>
    <cellStyle name="Normal 2 5 2 3 5 2" xfId="17735" xr:uid="{00000000-0005-0000-0000-000048450000}"/>
    <cellStyle name="Normal 2 5 2 3 5 2 2" xfId="17736" xr:uid="{00000000-0005-0000-0000-000049450000}"/>
    <cellStyle name="Normal 2 5 2 3 5 3" xfId="17737" xr:uid="{00000000-0005-0000-0000-00004A450000}"/>
    <cellStyle name="Normal 2 5 2 3 6" xfId="17738" xr:uid="{00000000-0005-0000-0000-00004B450000}"/>
    <cellStyle name="Normal 2 5 2 3 6 2" xfId="17739" xr:uid="{00000000-0005-0000-0000-00004C450000}"/>
    <cellStyle name="Normal 2 5 2 3 7" xfId="17740" xr:uid="{00000000-0005-0000-0000-00004D450000}"/>
    <cellStyle name="Normal 2 5 2 3 7 2" xfId="17741" xr:uid="{00000000-0005-0000-0000-00004E450000}"/>
    <cellStyle name="Normal 2 5 2 3 8" xfId="17742" xr:uid="{00000000-0005-0000-0000-00004F450000}"/>
    <cellStyle name="Normal 2 5 2 4" xfId="17743" xr:uid="{00000000-0005-0000-0000-000050450000}"/>
    <cellStyle name="Normal 2 5 2 4 2" xfId="17744" xr:uid="{00000000-0005-0000-0000-000051450000}"/>
    <cellStyle name="Normal 2 5 2 4 2 2" xfId="17745" xr:uid="{00000000-0005-0000-0000-000052450000}"/>
    <cellStyle name="Normal 2 5 2 4 2 2 2" xfId="17746" xr:uid="{00000000-0005-0000-0000-000053450000}"/>
    <cellStyle name="Normal 2 5 2 4 2 3" xfId="17747" xr:uid="{00000000-0005-0000-0000-000054450000}"/>
    <cellStyle name="Normal 2 5 2 4 3" xfId="17748" xr:uid="{00000000-0005-0000-0000-000055450000}"/>
    <cellStyle name="Normal 2 5 2 4 3 2" xfId="17749" xr:uid="{00000000-0005-0000-0000-000056450000}"/>
    <cellStyle name="Normal 2 5 2 4 3 2 2" xfId="17750" xr:uid="{00000000-0005-0000-0000-000057450000}"/>
    <cellStyle name="Normal 2 5 2 4 3 3" xfId="17751" xr:uid="{00000000-0005-0000-0000-000058450000}"/>
    <cellStyle name="Normal 2 5 2 4 4" xfId="17752" xr:uid="{00000000-0005-0000-0000-000059450000}"/>
    <cellStyle name="Normal 2 5 2 4 4 2" xfId="17753" xr:uid="{00000000-0005-0000-0000-00005A450000}"/>
    <cellStyle name="Normal 2 5 2 4 4 2 2" xfId="17754" xr:uid="{00000000-0005-0000-0000-00005B450000}"/>
    <cellStyle name="Normal 2 5 2 4 4 3" xfId="17755" xr:uid="{00000000-0005-0000-0000-00005C450000}"/>
    <cellStyle name="Normal 2 5 2 4 5" xfId="17756" xr:uid="{00000000-0005-0000-0000-00005D450000}"/>
    <cellStyle name="Normal 2 5 2 4 5 2" xfId="17757" xr:uid="{00000000-0005-0000-0000-00005E450000}"/>
    <cellStyle name="Normal 2 5 2 4 6" xfId="17758" xr:uid="{00000000-0005-0000-0000-00005F450000}"/>
    <cellStyle name="Normal 2 5 2 4 6 2" xfId="17759" xr:uid="{00000000-0005-0000-0000-000060450000}"/>
    <cellStyle name="Normal 2 5 2 4 7" xfId="17760" xr:uid="{00000000-0005-0000-0000-000061450000}"/>
    <cellStyle name="Normal 2 5 2 5" xfId="17761" xr:uid="{00000000-0005-0000-0000-000062450000}"/>
    <cellStyle name="Normal 2 5 2 5 2" xfId="17762" xr:uid="{00000000-0005-0000-0000-000063450000}"/>
    <cellStyle name="Normal 2 5 2 5 2 2" xfId="17763" xr:uid="{00000000-0005-0000-0000-000064450000}"/>
    <cellStyle name="Normal 2 5 2 5 2 2 2" xfId="17764" xr:uid="{00000000-0005-0000-0000-000065450000}"/>
    <cellStyle name="Normal 2 5 2 5 2 3" xfId="17765" xr:uid="{00000000-0005-0000-0000-000066450000}"/>
    <cellStyle name="Normal 2 5 2 5 3" xfId="17766" xr:uid="{00000000-0005-0000-0000-000067450000}"/>
    <cellStyle name="Normal 2 5 2 5 3 2" xfId="17767" xr:uid="{00000000-0005-0000-0000-000068450000}"/>
    <cellStyle name="Normal 2 5 2 5 3 2 2" xfId="17768" xr:uid="{00000000-0005-0000-0000-000069450000}"/>
    <cellStyle name="Normal 2 5 2 5 3 3" xfId="17769" xr:uid="{00000000-0005-0000-0000-00006A450000}"/>
    <cellStyle name="Normal 2 5 2 5 4" xfId="17770" xr:uid="{00000000-0005-0000-0000-00006B450000}"/>
    <cellStyle name="Normal 2 5 2 5 4 2" xfId="17771" xr:uid="{00000000-0005-0000-0000-00006C450000}"/>
    <cellStyle name="Normal 2 5 2 5 4 2 2" xfId="17772" xr:uid="{00000000-0005-0000-0000-00006D450000}"/>
    <cellStyle name="Normal 2 5 2 5 4 3" xfId="17773" xr:uid="{00000000-0005-0000-0000-00006E450000}"/>
    <cellStyle name="Normal 2 5 2 5 5" xfId="17774" xr:uid="{00000000-0005-0000-0000-00006F450000}"/>
    <cellStyle name="Normal 2 5 2 5 5 2" xfId="17775" xr:uid="{00000000-0005-0000-0000-000070450000}"/>
    <cellStyle name="Normal 2 5 2 5 6" xfId="17776" xr:uid="{00000000-0005-0000-0000-000071450000}"/>
    <cellStyle name="Normal 2 5 2 5 6 2" xfId="17777" xr:uid="{00000000-0005-0000-0000-000072450000}"/>
    <cellStyle name="Normal 2 5 2 5 7" xfId="17778" xr:uid="{00000000-0005-0000-0000-000073450000}"/>
    <cellStyle name="Normal 2 5 2 6" xfId="17779" xr:uid="{00000000-0005-0000-0000-000074450000}"/>
    <cellStyle name="Normal 2 5 2 6 2" xfId="17780" xr:uid="{00000000-0005-0000-0000-000075450000}"/>
    <cellStyle name="Normal 2 5 2 6 2 2" xfId="17781" xr:uid="{00000000-0005-0000-0000-000076450000}"/>
    <cellStyle name="Normal 2 5 2 6 3" xfId="17782" xr:uid="{00000000-0005-0000-0000-000077450000}"/>
    <cellStyle name="Normal 2 5 2 7" xfId="17783" xr:uid="{00000000-0005-0000-0000-000078450000}"/>
    <cellStyle name="Normal 2 5 2 7 2" xfId="17784" xr:uid="{00000000-0005-0000-0000-000079450000}"/>
    <cellStyle name="Normal 2 5 2 7 2 2" xfId="17785" xr:uid="{00000000-0005-0000-0000-00007A450000}"/>
    <cellStyle name="Normal 2 5 2 7 3" xfId="17786" xr:uid="{00000000-0005-0000-0000-00007B450000}"/>
    <cellStyle name="Normal 2 5 2 8" xfId="17787" xr:uid="{00000000-0005-0000-0000-00007C450000}"/>
    <cellStyle name="Normal 2 5 2 8 2" xfId="17788" xr:uid="{00000000-0005-0000-0000-00007D450000}"/>
    <cellStyle name="Normal 2 5 2 8 2 2" xfId="17789" xr:uid="{00000000-0005-0000-0000-00007E450000}"/>
    <cellStyle name="Normal 2 5 2 8 3" xfId="17790" xr:uid="{00000000-0005-0000-0000-00007F450000}"/>
    <cellStyle name="Normal 2 5 2 9" xfId="17791" xr:uid="{00000000-0005-0000-0000-000080450000}"/>
    <cellStyle name="Normal 2 5 2 9 2" xfId="17792" xr:uid="{00000000-0005-0000-0000-000081450000}"/>
    <cellStyle name="Normal 2 5 3" xfId="17793" xr:uid="{00000000-0005-0000-0000-000082450000}"/>
    <cellStyle name="Normal 2 5 3 10" xfId="17794" xr:uid="{00000000-0005-0000-0000-000083450000}"/>
    <cellStyle name="Normal 2 5 3 10 2" xfId="17795" xr:uid="{00000000-0005-0000-0000-000084450000}"/>
    <cellStyle name="Normal 2 5 3 11" xfId="17796" xr:uid="{00000000-0005-0000-0000-000085450000}"/>
    <cellStyle name="Normal 2 5 3 2" xfId="17797" xr:uid="{00000000-0005-0000-0000-000086450000}"/>
    <cellStyle name="Normal 2 5 3 2 2" xfId="17798" xr:uid="{00000000-0005-0000-0000-000087450000}"/>
    <cellStyle name="Normal 2 5 3 2 2 2" xfId="17799" xr:uid="{00000000-0005-0000-0000-000088450000}"/>
    <cellStyle name="Normal 2 5 3 2 2 2 2" xfId="17800" xr:uid="{00000000-0005-0000-0000-000089450000}"/>
    <cellStyle name="Normal 2 5 3 2 2 2 2 2" xfId="17801" xr:uid="{00000000-0005-0000-0000-00008A450000}"/>
    <cellStyle name="Normal 2 5 3 2 2 2 3" xfId="17802" xr:uid="{00000000-0005-0000-0000-00008B450000}"/>
    <cellStyle name="Normal 2 5 3 2 2 3" xfId="17803" xr:uid="{00000000-0005-0000-0000-00008C450000}"/>
    <cellStyle name="Normal 2 5 3 2 2 3 2" xfId="17804" xr:uid="{00000000-0005-0000-0000-00008D450000}"/>
    <cellStyle name="Normal 2 5 3 2 2 3 2 2" xfId="17805" xr:uid="{00000000-0005-0000-0000-00008E450000}"/>
    <cellStyle name="Normal 2 5 3 2 2 3 3" xfId="17806" xr:uid="{00000000-0005-0000-0000-00008F450000}"/>
    <cellStyle name="Normal 2 5 3 2 2 4" xfId="17807" xr:uid="{00000000-0005-0000-0000-000090450000}"/>
    <cellStyle name="Normal 2 5 3 2 2 4 2" xfId="17808" xr:uid="{00000000-0005-0000-0000-000091450000}"/>
    <cellStyle name="Normal 2 5 3 2 2 4 2 2" xfId="17809" xr:uid="{00000000-0005-0000-0000-000092450000}"/>
    <cellStyle name="Normal 2 5 3 2 2 4 3" xfId="17810" xr:uid="{00000000-0005-0000-0000-000093450000}"/>
    <cellStyle name="Normal 2 5 3 2 2 5" xfId="17811" xr:uid="{00000000-0005-0000-0000-000094450000}"/>
    <cellStyle name="Normal 2 5 3 2 2 5 2" xfId="17812" xr:uid="{00000000-0005-0000-0000-000095450000}"/>
    <cellStyle name="Normal 2 5 3 2 2 6" xfId="17813" xr:uid="{00000000-0005-0000-0000-000096450000}"/>
    <cellStyle name="Normal 2 5 3 2 2 6 2" xfId="17814" xr:uid="{00000000-0005-0000-0000-000097450000}"/>
    <cellStyle name="Normal 2 5 3 2 2 7" xfId="17815" xr:uid="{00000000-0005-0000-0000-000098450000}"/>
    <cellStyle name="Normal 2 5 3 2 3" xfId="17816" xr:uid="{00000000-0005-0000-0000-000099450000}"/>
    <cellStyle name="Normal 2 5 3 2 3 2" xfId="17817" xr:uid="{00000000-0005-0000-0000-00009A450000}"/>
    <cellStyle name="Normal 2 5 3 2 3 2 2" xfId="17818" xr:uid="{00000000-0005-0000-0000-00009B450000}"/>
    <cellStyle name="Normal 2 5 3 2 3 2 2 2" xfId="17819" xr:uid="{00000000-0005-0000-0000-00009C450000}"/>
    <cellStyle name="Normal 2 5 3 2 3 2 3" xfId="17820" xr:uid="{00000000-0005-0000-0000-00009D450000}"/>
    <cellStyle name="Normal 2 5 3 2 3 3" xfId="17821" xr:uid="{00000000-0005-0000-0000-00009E450000}"/>
    <cellStyle name="Normal 2 5 3 2 3 3 2" xfId="17822" xr:uid="{00000000-0005-0000-0000-00009F450000}"/>
    <cellStyle name="Normal 2 5 3 2 3 3 2 2" xfId="17823" xr:uid="{00000000-0005-0000-0000-0000A0450000}"/>
    <cellStyle name="Normal 2 5 3 2 3 3 3" xfId="17824" xr:uid="{00000000-0005-0000-0000-0000A1450000}"/>
    <cellStyle name="Normal 2 5 3 2 3 4" xfId="17825" xr:uid="{00000000-0005-0000-0000-0000A2450000}"/>
    <cellStyle name="Normal 2 5 3 2 3 4 2" xfId="17826" xr:uid="{00000000-0005-0000-0000-0000A3450000}"/>
    <cellStyle name="Normal 2 5 3 2 3 4 2 2" xfId="17827" xr:uid="{00000000-0005-0000-0000-0000A4450000}"/>
    <cellStyle name="Normal 2 5 3 2 3 4 3" xfId="17828" xr:uid="{00000000-0005-0000-0000-0000A5450000}"/>
    <cellStyle name="Normal 2 5 3 2 3 5" xfId="17829" xr:uid="{00000000-0005-0000-0000-0000A6450000}"/>
    <cellStyle name="Normal 2 5 3 2 3 5 2" xfId="17830" xr:uid="{00000000-0005-0000-0000-0000A7450000}"/>
    <cellStyle name="Normal 2 5 3 2 3 6" xfId="17831" xr:uid="{00000000-0005-0000-0000-0000A8450000}"/>
    <cellStyle name="Normal 2 5 3 2 3 6 2" xfId="17832" xr:uid="{00000000-0005-0000-0000-0000A9450000}"/>
    <cellStyle name="Normal 2 5 3 2 3 7" xfId="17833" xr:uid="{00000000-0005-0000-0000-0000AA450000}"/>
    <cellStyle name="Normal 2 5 3 2 4" xfId="17834" xr:uid="{00000000-0005-0000-0000-0000AB450000}"/>
    <cellStyle name="Normal 2 5 3 2 4 2" xfId="17835" xr:uid="{00000000-0005-0000-0000-0000AC450000}"/>
    <cellStyle name="Normal 2 5 3 2 4 2 2" xfId="17836" xr:uid="{00000000-0005-0000-0000-0000AD450000}"/>
    <cellStyle name="Normal 2 5 3 2 4 3" xfId="17837" xr:uid="{00000000-0005-0000-0000-0000AE450000}"/>
    <cellStyle name="Normal 2 5 3 2 5" xfId="17838" xr:uid="{00000000-0005-0000-0000-0000AF450000}"/>
    <cellStyle name="Normal 2 5 3 2 5 2" xfId="17839" xr:uid="{00000000-0005-0000-0000-0000B0450000}"/>
    <cellStyle name="Normal 2 5 3 2 5 2 2" xfId="17840" xr:uid="{00000000-0005-0000-0000-0000B1450000}"/>
    <cellStyle name="Normal 2 5 3 2 5 3" xfId="17841" xr:uid="{00000000-0005-0000-0000-0000B2450000}"/>
    <cellStyle name="Normal 2 5 3 2 6" xfId="17842" xr:uid="{00000000-0005-0000-0000-0000B3450000}"/>
    <cellStyle name="Normal 2 5 3 2 6 2" xfId="17843" xr:uid="{00000000-0005-0000-0000-0000B4450000}"/>
    <cellStyle name="Normal 2 5 3 2 6 2 2" xfId="17844" xr:uid="{00000000-0005-0000-0000-0000B5450000}"/>
    <cellStyle name="Normal 2 5 3 2 6 3" xfId="17845" xr:uid="{00000000-0005-0000-0000-0000B6450000}"/>
    <cellStyle name="Normal 2 5 3 2 7" xfId="17846" xr:uid="{00000000-0005-0000-0000-0000B7450000}"/>
    <cellStyle name="Normal 2 5 3 2 7 2" xfId="17847" xr:uid="{00000000-0005-0000-0000-0000B8450000}"/>
    <cellStyle name="Normal 2 5 3 2 8" xfId="17848" xr:uid="{00000000-0005-0000-0000-0000B9450000}"/>
    <cellStyle name="Normal 2 5 3 2 8 2" xfId="17849" xr:uid="{00000000-0005-0000-0000-0000BA450000}"/>
    <cellStyle name="Normal 2 5 3 2 9" xfId="17850" xr:uid="{00000000-0005-0000-0000-0000BB450000}"/>
    <cellStyle name="Normal 2 5 3 3" xfId="17851" xr:uid="{00000000-0005-0000-0000-0000BC450000}"/>
    <cellStyle name="Normal 2 5 3 3 2" xfId="17852" xr:uid="{00000000-0005-0000-0000-0000BD450000}"/>
    <cellStyle name="Normal 2 5 3 3 2 2" xfId="17853" xr:uid="{00000000-0005-0000-0000-0000BE450000}"/>
    <cellStyle name="Normal 2 5 3 3 2 2 2" xfId="17854" xr:uid="{00000000-0005-0000-0000-0000BF450000}"/>
    <cellStyle name="Normal 2 5 3 3 2 2 2 2" xfId="17855" xr:uid="{00000000-0005-0000-0000-0000C0450000}"/>
    <cellStyle name="Normal 2 5 3 3 2 2 3" xfId="17856" xr:uid="{00000000-0005-0000-0000-0000C1450000}"/>
    <cellStyle name="Normal 2 5 3 3 2 3" xfId="17857" xr:uid="{00000000-0005-0000-0000-0000C2450000}"/>
    <cellStyle name="Normal 2 5 3 3 2 3 2" xfId="17858" xr:uid="{00000000-0005-0000-0000-0000C3450000}"/>
    <cellStyle name="Normal 2 5 3 3 2 3 2 2" xfId="17859" xr:uid="{00000000-0005-0000-0000-0000C4450000}"/>
    <cellStyle name="Normal 2 5 3 3 2 3 3" xfId="17860" xr:uid="{00000000-0005-0000-0000-0000C5450000}"/>
    <cellStyle name="Normal 2 5 3 3 2 4" xfId="17861" xr:uid="{00000000-0005-0000-0000-0000C6450000}"/>
    <cellStyle name="Normal 2 5 3 3 2 4 2" xfId="17862" xr:uid="{00000000-0005-0000-0000-0000C7450000}"/>
    <cellStyle name="Normal 2 5 3 3 2 4 2 2" xfId="17863" xr:uid="{00000000-0005-0000-0000-0000C8450000}"/>
    <cellStyle name="Normal 2 5 3 3 2 4 3" xfId="17864" xr:uid="{00000000-0005-0000-0000-0000C9450000}"/>
    <cellStyle name="Normal 2 5 3 3 2 5" xfId="17865" xr:uid="{00000000-0005-0000-0000-0000CA450000}"/>
    <cellStyle name="Normal 2 5 3 3 2 5 2" xfId="17866" xr:uid="{00000000-0005-0000-0000-0000CB450000}"/>
    <cellStyle name="Normal 2 5 3 3 2 6" xfId="17867" xr:uid="{00000000-0005-0000-0000-0000CC450000}"/>
    <cellStyle name="Normal 2 5 3 3 2 6 2" xfId="17868" xr:uid="{00000000-0005-0000-0000-0000CD450000}"/>
    <cellStyle name="Normal 2 5 3 3 2 7" xfId="17869" xr:uid="{00000000-0005-0000-0000-0000CE450000}"/>
    <cellStyle name="Normal 2 5 3 3 3" xfId="17870" xr:uid="{00000000-0005-0000-0000-0000CF450000}"/>
    <cellStyle name="Normal 2 5 3 3 3 2" xfId="17871" xr:uid="{00000000-0005-0000-0000-0000D0450000}"/>
    <cellStyle name="Normal 2 5 3 3 3 2 2" xfId="17872" xr:uid="{00000000-0005-0000-0000-0000D1450000}"/>
    <cellStyle name="Normal 2 5 3 3 3 3" xfId="17873" xr:uid="{00000000-0005-0000-0000-0000D2450000}"/>
    <cellStyle name="Normal 2 5 3 3 4" xfId="17874" xr:uid="{00000000-0005-0000-0000-0000D3450000}"/>
    <cellStyle name="Normal 2 5 3 3 4 2" xfId="17875" xr:uid="{00000000-0005-0000-0000-0000D4450000}"/>
    <cellStyle name="Normal 2 5 3 3 4 2 2" xfId="17876" xr:uid="{00000000-0005-0000-0000-0000D5450000}"/>
    <cellStyle name="Normal 2 5 3 3 4 3" xfId="17877" xr:uid="{00000000-0005-0000-0000-0000D6450000}"/>
    <cellStyle name="Normal 2 5 3 3 5" xfId="17878" xr:uid="{00000000-0005-0000-0000-0000D7450000}"/>
    <cellStyle name="Normal 2 5 3 3 5 2" xfId="17879" xr:uid="{00000000-0005-0000-0000-0000D8450000}"/>
    <cellStyle name="Normal 2 5 3 3 5 2 2" xfId="17880" xr:uid="{00000000-0005-0000-0000-0000D9450000}"/>
    <cellStyle name="Normal 2 5 3 3 5 3" xfId="17881" xr:uid="{00000000-0005-0000-0000-0000DA450000}"/>
    <cellStyle name="Normal 2 5 3 3 6" xfId="17882" xr:uid="{00000000-0005-0000-0000-0000DB450000}"/>
    <cellStyle name="Normal 2 5 3 3 6 2" xfId="17883" xr:uid="{00000000-0005-0000-0000-0000DC450000}"/>
    <cellStyle name="Normal 2 5 3 3 7" xfId="17884" xr:uid="{00000000-0005-0000-0000-0000DD450000}"/>
    <cellStyle name="Normal 2 5 3 3 7 2" xfId="17885" xr:uid="{00000000-0005-0000-0000-0000DE450000}"/>
    <cellStyle name="Normal 2 5 3 3 8" xfId="17886" xr:uid="{00000000-0005-0000-0000-0000DF450000}"/>
    <cellStyle name="Normal 2 5 3 4" xfId="17887" xr:uid="{00000000-0005-0000-0000-0000E0450000}"/>
    <cellStyle name="Normal 2 5 3 4 2" xfId="17888" xr:uid="{00000000-0005-0000-0000-0000E1450000}"/>
    <cellStyle name="Normal 2 5 3 4 2 2" xfId="17889" xr:uid="{00000000-0005-0000-0000-0000E2450000}"/>
    <cellStyle name="Normal 2 5 3 4 2 2 2" xfId="17890" xr:uid="{00000000-0005-0000-0000-0000E3450000}"/>
    <cellStyle name="Normal 2 5 3 4 2 3" xfId="17891" xr:uid="{00000000-0005-0000-0000-0000E4450000}"/>
    <cellStyle name="Normal 2 5 3 4 3" xfId="17892" xr:uid="{00000000-0005-0000-0000-0000E5450000}"/>
    <cellStyle name="Normal 2 5 3 4 3 2" xfId="17893" xr:uid="{00000000-0005-0000-0000-0000E6450000}"/>
    <cellStyle name="Normal 2 5 3 4 3 2 2" xfId="17894" xr:uid="{00000000-0005-0000-0000-0000E7450000}"/>
    <cellStyle name="Normal 2 5 3 4 3 3" xfId="17895" xr:uid="{00000000-0005-0000-0000-0000E8450000}"/>
    <cellStyle name="Normal 2 5 3 4 4" xfId="17896" xr:uid="{00000000-0005-0000-0000-0000E9450000}"/>
    <cellStyle name="Normal 2 5 3 4 4 2" xfId="17897" xr:uid="{00000000-0005-0000-0000-0000EA450000}"/>
    <cellStyle name="Normal 2 5 3 4 4 2 2" xfId="17898" xr:uid="{00000000-0005-0000-0000-0000EB450000}"/>
    <cellStyle name="Normal 2 5 3 4 4 3" xfId="17899" xr:uid="{00000000-0005-0000-0000-0000EC450000}"/>
    <cellStyle name="Normal 2 5 3 4 5" xfId="17900" xr:uid="{00000000-0005-0000-0000-0000ED450000}"/>
    <cellStyle name="Normal 2 5 3 4 5 2" xfId="17901" xr:uid="{00000000-0005-0000-0000-0000EE450000}"/>
    <cellStyle name="Normal 2 5 3 4 6" xfId="17902" xr:uid="{00000000-0005-0000-0000-0000EF450000}"/>
    <cellStyle name="Normal 2 5 3 4 6 2" xfId="17903" xr:uid="{00000000-0005-0000-0000-0000F0450000}"/>
    <cellStyle name="Normal 2 5 3 4 7" xfId="17904" xr:uid="{00000000-0005-0000-0000-0000F1450000}"/>
    <cellStyle name="Normal 2 5 3 5" xfId="17905" xr:uid="{00000000-0005-0000-0000-0000F2450000}"/>
    <cellStyle name="Normal 2 5 3 5 2" xfId="17906" xr:uid="{00000000-0005-0000-0000-0000F3450000}"/>
    <cellStyle name="Normal 2 5 3 5 2 2" xfId="17907" xr:uid="{00000000-0005-0000-0000-0000F4450000}"/>
    <cellStyle name="Normal 2 5 3 5 2 2 2" xfId="17908" xr:uid="{00000000-0005-0000-0000-0000F5450000}"/>
    <cellStyle name="Normal 2 5 3 5 2 3" xfId="17909" xr:uid="{00000000-0005-0000-0000-0000F6450000}"/>
    <cellStyle name="Normal 2 5 3 5 3" xfId="17910" xr:uid="{00000000-0005-0000-0000-0000F7450000}"/>
    <cellStyle name="Normal 2 5 3 5 3 2" xfId="17911" xr:uid="{00000000-0005-0000-0000-0000F8450000}"/>
    <cellStyle name="Normal 2 5 3 5 3 2 2" xfId="17912" xr:uid="{00000000-0005-0000-0000-0000F9450000}"/>
    <cellStyle name="Normal 2 5 3 5 3 3" xfId="17913" xr:uid="{00000000-0005-0000-0000-0000FA450000}"/>
    <cellStyle name="Normal 2 5 3 5 4" xfId="17914" xr:uid="{00000000-0005-0000-0000-0000FB450000}"/>
    <cellStyle name="Normal 2 5 3 5 4 2" xfId="17915" xr:uid="{00000000-0005-0000-0000-0000FC450000}"/>
    <cellStyle name="Normal 2 5 3 5 4 2 2" xfId="17916" xr:uid="{00000000-0005-0000-0000-0000FD450000}"/>
    <cellStyle name="Normal 2 5 3 5 4 3" xfId="17917" xr:uid="{00000000-0005-0000-0000-0000FE450000}"/>
    <cellStyle name="Normal 2 5 3 5 5" xfId="17918" xr:uid="{00000000-0005-0000-0000-0000FF450000}"/>
    <cellStyle name="Normal 2 5 3 5 5 2" xfId="17919" xr:uid="{00000000-0005-0000-0000-000000460000}"/>
    <cellStyle name="Normal 2 5 3 5 6" xfId="17920" xr:uid="{00000000-0005-0000-0000-000001460000}"/>
    <cellStyle name="Normal 2 5 3 5 6 2" xfId="17921" xr:uid="{00000000-0005-0000-0000-000002460000}"/>
    <cellStyle name="Normal 2 5 3 5 7" xfId="17922" xr:uid="{00000000-0005-0000-0000-000003460000}"/>
    <cellStyle name="Normal 2 5 3 6" xfId="17923" xr:uid="{00000000-0005-0000-0000-000004460000}"/>
    <cellStyle name="Normal 2 5 3 6 2" xfId="17924" xr:uid="{00000000-0005-0000-0000-000005460000}"/>
    <cellStyle name="Normal 2 5 3 6 2 2" xfId="17925" xr:uid="{00000000-0005-0000-0000-000006460000}"/>
    <cellStyle name="Normal 2 5 3 6 3" xfId="17926" xr:uid="{00000000-0005-0000-0000-000007460000}"/>
    <cellStyle name="Normal 2 5 3 7" xfId="17927" xr:uid="{00000000-0005-0000-0000-000008460000}"/>
    <cellStyle name="Normal 2 5 3 7 2" xfId="17928" xr:uid="{00000000-0005-0000-0000-000009460000}"/>
    <cellStyle name="Normal 2 5 3 7 2 2" xfId="17929" xr:uid="{00000000-0005-0000-0000-00000A460000}"/>
    <cellStyle name="Normal 2 5 3 7 3" xfId="17930" xr:uid="{00000000-0005-0000-0000-00000B460000}"/>
    <cellStyle name="Normal 2 5 3 8" xfId="17931" xr:uid="{00000000-0005-0000-0000-00000C460000}"/>
    <cellStyle name="Normal 2 5 3 8 2" xfId="17932" xr:uid="{00000000-0005-0000-0000-00000D460000}"/>
    <cellStyle name="Normal 2 5 3 8 2 2" xfId="17933" xr:uid="{00000000-0005-0000-0000-00000E460000}"/>
    <cellStyle name="Normal 2 5 3 8 3" xfId="17934" xr:uid="{00000000-0005-0000-0000-00000F460000}"/>
    <cellStyle name="Normal 2 5 3 9" xfId="17935" xr:uid="{00000000-0005-0000-0000-000010460000}"/>
    <cellStyle name="Normal 2 5 3 9 2" xfId="17936" xr:uid="{00000000-0005-0000-0000-000011460000}"/>
    <cellStyle name="Normal 2 5 4" xfId="17937" xr:uid="{00000000-0005-0000-0000-000012460000}"/>
    <cellStyle name="Normal 2 5 4 2" xfId="17938" xr:uid="{00000000-0005-0000-0000-000013460000}"/>
    <cellStyle name="Normal 2 5 4 2 2" xfId="17939" xr:uid="{00000000-0005-0000-0000-000014460000}"/>
    <cellStyle name="Normal 2 5 4 2 2 2" xfId="17940" xr:uid="{00000000-0005-0000-0000-000015460000}"/>
    <cellStyle name="Normal 2 5 4 2 2 2 2" xfId="17941" xr:uid="{00000000-0005-0000-0000-000016460000}"/>
    <cellStyle name="Normal 2 5 4 2 2 3" xfId="17942" xr:uid="{00000000-0005-0000-0000-000017460000}"/>
    <cellStyle name="Normal 2 5 4 2 3" xfId="17943" xr:uid="{00000000-0005-0000-0000-000018460000}"/>
    <cellStyle name="Normal 2 5 4 2 3 2" xfId="17944" xr:uid="{00000000-0005-0000-0000-000019460000}"/>
    <cellStyle name="Normal 2 5 4 2 3 2 2" xfId="17945" xr:uid="{00000000-0005-0000-0000-00001A460000}"/>
    <cellStyle name="Normal 2 5 4 2 3 3" xfId="17946" xr:uid="{00000000-0005-0000-0000-00001B460000}"/>
    <cellStyle name="Normal 2 5 4 2 4" xfId="17947" xr:uid="{00000000-0005-0000-0000-00001C460000}"/>
    <cellStyle name="Normal 2 5 4 2 4 2" xfId="17948" xr:uid="{00000000-0005-0000-0000-00001D460000}"/>
    <cellStyle name="Normal 2 5 4 2 4 2 2" xfId="17949" xr:uid="{00000000-0005-0000-0000-00001E460000}"/>
    <cellStyle name="Normal 2 5 4 2 4 3" xfId="17950" xr:uid="{00000000-0005-0000-0000-00001F460000}"/>
    <cellStyle name="Normal 2 5 4 2 5" xfId="17951" xr:uid="{00000000-0005-0000-0000-000020460000}"/>
    <cellStyle name="Normal 2 5 4 2 5 2" xfId="17952" xr:uid="{00000000-0005-0000-0000-000021460000}"/>
    <cellStyle name="Normal 2 5 4 2 6" xfId="17953" xr:uid="{00000000-0005-0000-0000-000022460000}"/>
    <cellStyle name="Normal 2 5 4 2 6 2" xfId="17954" xr:uid="{00000000-0005-0000-0000-000023460000}"/>
    <cellStyle name="Normal 2 5 4 2 7" xfId="17955" xr:uid="{00000000-0005-0000-0000-000024460000}"/>
    <cellStyle name="Normal 2 5 4 3" xfId="17956" xr:uid="{00000000-0005-0000-0000-000025460000}"/>
    <cellStyle name="Normal 2 5 4 3 2" xfId="17957" xr:uid="{00000000-0005-0000-0000-000026460000}"/>
    <cellStyle name="Normal 2 5 4 3 2 2" xfId="17958" xr:uid="{00000000-0005-0000-0000-000027460000}"/>
    <cellStyle name="Normal 2 5 4 3 2 2 2" xfId="17959" xr:uid="{00000000-0005-0000-0000-000028460000}"/>
    <cellStyle name="Normal 2 5 4 3 2 3" xfId="17960" xr:uid="{00000000-0005-0000-0000-000029460000}"/>
    <cellStyle name="Normal 2 5 4 3 3" xfId="17961" xr:uid="{00000000-0005-0000-0000-00002A460000}"/>
    <cellStyle name="Normal 2 5 4 3 3 2" xfId="17962" xr:uid="{00000000-0005-0000-0000-00002B460000}"/>
    <cellStyle name="Normal 2 5 4 3 3 2 2" xfId="17963" xr:uid="{00000000-0005-0000-0000-00002C460000}"/>
    <cellStyle name="Normal 2 5 4 3 3 3" xfId="17964" xr:uid="{00000000-0005-0000-0000-00002D460000}"/>
    <cellStyle name="Normal 2 5 4 3 4" xfId="17965" xr:uid="{00000000-0005-0000-0000-00002E460000}"/>
    <cellStyle name="Normal 2 5 4 3 4 2" xfId="17966" xr:uid="{00000000-0005-0000-0000-00002F460000}"/>
    <cellStyle name="Normal 2 5 4 3 4 2 2" xfId="17967" xr:uid="{00000000-0005-0000-0000-000030460000}"/>
    <cellStyle name="Normal 2 5 4 3 4 3" xfId="17968" xr:uid="{00000000-0005-0000-0000-000031460000}"/>
    <cellStyle name="Normal 2 5 4 3 5" xfId="17969" xr:uid="{00000000-0005-0000-0000-000032460000}"/>
    <cellStyle name="Normal 2 5 4 3 5 2" xfId="17970" xr:uid="{00000000-0005-0000-0000-000033460000}"/>
    <cellStyle name="Normal 2 5 4 3 6" xfId="17971" xr:uid="{00000000-0005-0000-0000-000034460000}"/>
    <cellStyle name="Normal 2 5 4 3 6 2" xfId="17972" xr:uid="{00000000-0005-0000-0000-000035460000}"/>
    <cellStyle name="Normal 2 5 4 3 7" xfId="17973" xr:uid="{00000000-0005-0000-0000-000036460000}"/>
    <cellStyle name="Normal 2 5 4 4" xfId="17974" xr:uid="{00000000-0005-0000-0000-000037460000}"/>
    <cellStyle name="Normal 2 5 4 4 2" xfId="17975" xr:uid="{00000000-0005-0000-0000-000038460000}"/>
    <cellStyle name="Normal 2 5 4 4 2 2" xfId="17976" xr:uid="{00000000-0005-0000-0000-000039460000}"/>
    <cellStyle name="Normal 2 5 4 4 3" xfId="17977" xr:uid="{00000000-0005-0000-0000-00003A460000}"/>
    <cellStyle name="Normal 2 5 4 5" xfId="17978" xr:uid="{00000000-0005-0000-0000-00003B460000}"/>
    <cellStyle name="Normal 2 5 4 5 2" xfId="17979" xr:uid="{00000000-0005-0000-0000-00003C460000}"/>
    <cellStyle name="Normal 2 5 4 5 2 2" xfId="17980" xr:uid="{00000000-0005-0000-0000-00003D460000}"/>
    <cellStyle name="Normal 2 5 4 5 3" xfId="17981" xr:uid="{00000000-0005-0000-0000-00003E460000}"/>
    <cellStyle name="Normal 2 5 4 6" xfId="17982" xr:uid="{00000000-0005-0000-0000-00003F460000}"/>
    <cellStyle name="Normal 2 5 4 6 2" xfId="17983" xr:uid="{00000000-0005-0000-0000-000040460000}"/>
    <cellStyle name="Normal 2 5 4 6 2 2" xfId="17984" xr:uid="{00000000-0005-0000-0000-000041460000}"/>
    <cellStyle name="Normal 2 5 4 6 3" xfId="17985" xr:uid="{00000000-0005-0000-0000-000042460000}"/>
    <cellStyle name="Normal 2 5 4 7" xfId="17986" xr:uid="{00000000-0005-0000-0000-000043460000}"/>
    <cellStyle name="Normal 2 5 4 7 2" xfId="17987" xr:uid="{00000000-0005-0000-0000-000044460000}"/>
    <cellStyle name="Normal 2 5 4 8" xfId="17988" xr:uid="{00000000-0005-0000-0000-000045460000}"/>
    <cellStyle name="Normal 2 5 4 8 2" xfId="17989" xr:uid="{00000000-0005-0000-0000-000046460000}"/>
    <cellStyle name="Normal 2 5 4 9" xfId="17990" xr:uid="{00000000-0005-0000-0000-000047460000}"/>
    <cellStyle name="Normal 2 5 5" xfId="17991" xr:uid="{00000000-0005-0000-0000-000048460000}"/>
    <cellStyle name="Normal 2 5 5 2" xfId="17992" xr:uid="{00000000-0005-0000-0000-000049460000}"/>
    <cellStyle name="Normal 2 5 5 2 2" xfId="17993" xr:uid="{00000000-0005-0000-0000-00004A460000}"/>
    <cellStyle name="Normal 2 5 5 2 2 2" xfId="17994" xr:uid="{00000000-0005-0000-0000-00004B460000}"/>
    <cellStyle name="Normal 2 5 5 2 2 2 2" xfId="17995" xr:uid="{00000000-0005-0000-0000-00004C460000}"/>
    <cellStyle name="Normal 2 5 5 2 2 3" xfId="17996" xr:uid="{00000000-0005-0000-0000-00004D460000}"/>
    <cellStyle name="Normal 2 5 5 2 3" xfId="17997" xr:uid="{00000000-0005-0000-0000-00004E460000}"/>
    <cellStyle name="Normal 2 5 5 2 3 2" xfId="17998" xr:uid="{00000000-0005-0000-0000-00004F460000}"/>
    <cellStyle name="Normal 2 5 5 2 3 2 2" xfId="17999" xr:uid="{00000000-0005-0000-0000-000050460000}"/>
    <cellStyle name="Normal 2 5 5 2 3 3" xfId="18000" xr:uid="{00000000-0005-0000-0000-000051460000}"/>
    <cellStyle name="Normal 2 5 5 2 4" xfId="18001" xr:uid="{00000000-0005-0000-0000-000052460000}"/>
    <cellStyle name="Normal 2 5 5 2 4 2" xfId="18002" xr:uid="{00000000-0005-0000-0000-000053460000}"/>
    <cellStyle name="Normal 2 5 5 2 4 2 2" xfId="18003" xr:uid="{00000000-0005-0000-0000-000054460000}"/>
    <cellStyle name="Normal 2 5 5 2 4 3" xfId="18004" xr:uid="{00000000-0005-0000-0000-000055460000}"/>
    <cellStyle name="Normal 2 5 5 2 5" xfId="18005" xr:uid="{00000000-0005-0000-0000-000056460000}"/>
    <cellStyle name="Normal 2 5 5 2 5 2" xfId="18006" xr:uid="{00000000-0005-0000-0000-000057460000}"/>
    <cellStyle name="Normal 2 5 5 2 6" xfId="18007" xr:uid="{00000000-0005-0000-0000-000058460000}"/>
    <cellStyle name="Normal 2 5 5 2 6 2" xfId="18008" xr:uid="{00000000-0005-0000-0000-000059460000}"/>
    <cellStyle name="Normal 2 5 5 2 7" xfId="18009" xr:uid="{00000000-0005-0000-0000-00005A460000}"/>
    <cellStyle name="Normal 2 5 5 3" xfId="18010" xr:uid="{00000000-0005-0000-0000-00005B460000}"/>
    <cellStyle name="Normal 2 5 5 3 2" xfId="18011" xr:uid="{00000000-0005-0000-0000-00005C460000}"/>
    <cellStyle name="Normal 2 5 5 3 2 2" xfId="18012" xr:uid="{00000000-0005-0000-0000-00005D460000}"/>
    <cellStyle name="Normal 2 5 5 3 3" xfId="18013" xr:uid="{00000000-0005-0000-0000-00005E460000}"/>
    <cellStyle name="Normal 2 5 5 4" xfId="18014" xr:uid="{00000000-0005-0000-0000-00005F460000}"/>
    <cellStyle name="Normal 2 5 5 4 2" xfId="18015" xr:uid="{00000000-0005-0000-0000-000060460000}"/>
    <cellStyle name="Normal 2 5 5 4 2 2" xfId="18016" xr:uid="{00000000-0005-0000-0000-000061460000}"/>
    <cellStyle name="Normal 2 5 5 4 3" xfId="18017" xr:uid="{00000000-0005-0000-0000-000062460000}"/>
    <cellStyle name="Normal 2 5 5 5" xfId="18018" xr:uid="{00000000-0005-0000-0000-000063460000}"/>
    <cellStyle name="Normal 2 5 5 5 2" xfId="18019" xr:uid="{00000000-0005-0000-0000-000064460000}"/>
    <cellStyle name="Normal 2 5 5 5 2 2" xfId="18020" xr:uid="{00000000-0005-0000-0000-000065460000}"/>
    <cellStyle name="Normal 2 5 5 5 3" xfId="18021" xr:uid="{00000000-0005-0000-0000-000066460000}"/>
    <cellStyle name="Normal 2 5 5 6" xfId="18022" xr:uid="{00000000-0005-0000-0000-000067460000}"/>
    <cellStyle name="Normal 2 5 5 6 2" xfId="18023" xr:uid="{00000000-0005-0000-0000-000068460000}"/>
    <cellStyle name="Normal 2 5 5 7" xfId="18024" xr:uid="{00000000-0005-0000-0000-000069460000}"/>
    <cellStyle name="Normal 2 5 5 7 2" xfId="18025" xr:uid="{00000000-0005-0000-0000-00006A460000}"/>
    <cellStyle name="Normal 2 5 5 8" xfId="18026" xr:uid="{00000000-0005-0000-0000-00006B460000}"/>
    <cellStyle name="Normal 2 5 6" xfId="18027" xr:uid="{00000000-0005-0000-0000-00006C460000}"/>
    <cellStyle name="Normal 2 5 6 2" xfId="18028" xr:uid="{00000000-0005-0000-0000-00006D460000}"/>
    <cellStyle name="Normal 2 5 6 2 2" xfId="18029" xr:uid="{00000000-0005-0000-0000-00006E460000}"/>
    <cellStyle name="Normal 2 5 6 2 2 2" xfId="18030" xr:uid="{00000000-0005-0000-0000-00006F460000}"/>
    <cellStyle name="Normal 2 5 6 2 3" xfId="18031" xr:uid="{00000000-0005-0000-0000-000070460000}"/>
    <cellStyle name="Normal 2 5 6 3" xfId="18032" xr:uid="{00000000-0005-0000-0000-000071460000}"/>
    <cellStyle name="Normal 2 5 6 3 2" xfId="18033" xr:uid="{00000000-0005-0000-0000-000072460000}"/>
    <cellStyle name="Normal 2 5 6 3 2 2" xfId="18034" xr:uid="{00000000-0005-0000-0000-000073460000}"/>
    <cellStyle name="Normal 2 5 6 3 3" xfId="18035" xr:uid="{00000000-0005-0000-0000-000074460000}"/>
    <cellStyle name="Normal 2 5 6 4" xfId="18036" xr:uid="{00000000-0005-0000-0000-000075460000}"/>
    <cellStyle name="Normal 2 5 6 4 2" xfId="18037" xr:uid="{00000000-0005-0000-0000-000076460000}"/>
    <cellStyle name="Normal 2 5 6 4 2 2" xfId="18038" xr:uid="{00000000-0005-0000-0000-000077460000}"/>
    <cellStyle name="Normal 2 5 6 4 3" xfId="18039" xr:uid="{00000000-0005-0000-0000-000078460000}"/>
    <cellStyle name="Normal 2 5 6 5" xfId="18040" xr:uid="{00000000-0005-0000-0000-000079460000}"/>
    <cellStyle name="Normal 2 5 6 5 2" xfId="18041" xr:uid="{00000000-0005-0000-0000-00007A460000}"/>
    <cellStyle name="Normal 2 5 6 6" xfId="18042" xr:uid="{00000000-0005-0000-0000-00007B460000}"/>
    <cellStyle name="Normal 2 5 6 6 2" xfId="18043" xr:uid="{00000000-0005-0000-0000-00007C460000}"/>
    <cellStyle name="Normal 2 5 6 7" xfId="18044" xr:uid="{00000000-0005-0000-0000-00007D460000}"/>
    <cellStyle name="Normal 2 5 7" xfId="18045" xr:uid="{00000000-0005-0000-0000-00007E460000}"/>
    <cellStyle name="Normal 2 5 7 2" xfId="18046" xr:uid="{00000000-0005-0000-0000-00007F460000}"/>
    <cellStyle name="Normal 2 5 7 2 2" xfId="18047" xr:uid="{00000000-0005-0000-0000-000080460000}"/>
    <cellStyle name="Normal 2 5 7 2 2 2" xfId="18048" xr:uid="{00000000-0005-0000-0000-000081460000}"/>
    <cellStyle name="Normal 2 5 7 2 3" xfId="18049" xr:uid="{00000000-0005-0000-0000-000082460000}"/>
    <cellStyle name="Normal 2 5 7 3" xfId="18050" xr:uid="{00000000-0005-0000-0000-000083460000}"/>
    <cellStyle name="Normal 2 5 7 3 2" xfId="18051" xr:uid="{00000000-0005-0000-0000-000084460000}"/>
    <cellStyle name="Normal 2 5 7 3 2 2" xfId="18052" xr:uid="{00000000-0005-0000-0000-000085460000}"/>
    <cellStyle name="Normal 2 5 7 3 3" xfId="18053" xr:uid="{00000000-0005-0000-0000-000086460000}"/>
    <cellStyle name="Normal 2 5 7 4" xfId="18054" xr:uid="{00000000-0005-0000-0000-000087460000}"/>
    <cellStyle name="Normal 2 5 7 4 2" xfId="18055" xr:uid="{00000000-0005-0000-0000-000088460000}"/>
    <cellStyle name="Normal 2 5 7 4 2 2" xfId="18056" xr:uid="{00000000-0005-0000-0000-000089460000}"/>
    <cellStyle name="Normal 2 5 7 4 3" xfId="18057" xr:uid="{00000000-0005-0000-0000-00008A460000}"/>
    <cellStyle name="Normal 2 5 7 5" xfId="18058" xr:uid="{00000000-0005-0000-0000-00008B460000}"/>
    <cellStyle name="Normal 2 5 7 5 2" xfId="18059" xr:uid="{00000000-0005-0000-0000-00008C460000}"/>
    <cellStyle name="Normal 2 5 7 6" xfId="18060" xr:uid="{00000000-0005-0000-0000-00008D460000}"/>
    <cellStyle name="Normal 2 5 7 6 2" xfId="18061" xr:uid="{00000000-0005-0000-0000-00008E460000}"/>
    <cellStyle name="Normal 2 5 7 7" xfId="18062" xr:uid="{00000000-0005-0000-0000-00008F460000}"/>
    <cellStyle name="Normal 2 5 8" xfId="18063" xr:uid="{00000000-0005-0000-0000-000090460000}"/>
    <cellStyle name="Normal 2 5 8 2" xfId="18064" xr:uid="{00000000-0005-0000-0000-000091460000}"/>
    <cellStyle name="Normal 2 5 8 2 2" xfId="18065" xr:uid="{00000000-0005-0000-0000-000092460000}"/>
    <cellStyle name="Normal 2 5 8 3" xfId="18066" xr:uid="{00000000-0005-0000-0000-000093460000}"/>
    <cellStyle name="Normal 2 5 9" xfId="18067" xr:uid="{00000000-0005-0000-0000-000094460000}"/>
    <cellStyle name="Normal 2 5 9 2" xfId="18068" xr:uid="{00000000-0005-0000-0000-000095460000}"/>
    <cellStyle name="Normal 2 5 9 2 2" xfId="18069" xr:uid="{00000000-0005-0000-0000-000096460000}"/>
    <cellStyle name="Normal 2 5 9 3" xfId="18070" xr:uid="{00000000-0005-0000-0000-000097460000}"/>
    <cellStyle name="Normal 2 5_Confidential Information" xfId="18071" xr:uid="{00000000-0005-0000-0000-000098460000}"/>
    <cellStyle name="Normal 2 6" xfId="18072" xr:uid="{00000000-0005-0000-0000-000099460000}"/>
    <cellStyle name="Normal 2 6 10" xfId="18073" xr:uid="{00000000-0005-0000-0000-00009A460000}"/>
    <cellStyle name="Normal 2 6 10 2" xfId="18074" xr:uid="{00000000-0005-0000-0000-00009B460000}"/>
    <cellStyle name="Normal 2 6 10 2 2" xfId="18075" xr:uid="{00000000-0005-0000-0000-00009C460000}"/>
    <cellStyle name="Normal 2 6 10 3" xfId="18076" xr:uid="{00000000-0005-0000-0000-00009D460000}"/>
    <cellStyle name="Normal 2 6 11" xfId="18077" xr:uid="{00000000-0005-0000-0000-00009E460000}"/>
    <cellStyle name="Normal 2 6 11 2" xfId="18078" xr:uid="{00000000-0005-0000-0000-00009F460000}"/>
    <cellStyle name="Normal 2 6 12" xfId="18079" xr:uid="{00000000-0005-0000-0000-0000A0460000}"/>
    <cellStyle name="Normal 2 6 12 2" xfId="18080" xr:uid="{00000000-0005-0000-0000-0000A1460000}"/>
    <cellStyle name="Normal 2 6 13" xfId="18081" xr:uid="{00000000-0005-0000-0000-0000A2460000}"/>
    <cellStyle name="Normal 2 6 2" xfId="18082" xr:uid="{00000000-0005-0000-0000-0000A3460000}"/>
    <cellStyle name="Normal 2 6 2 10" xfId="18083" xr:uid="{00000000-0005-0000-0000-0000A4460000}"/>
    <cellStyle name="Normal 2 6 2 10 2" xfId="18084" xr:uid="{00000000-0005-0000-0000-0000A5460000}"/>
    <cellStyle name="Normal 2 6 2 11" xfId="18085" xr:uid="{00000000-0005-0000-0000-0000A6460000}"/>
    <cellStyle name="Normal 2 6 2 2" xfId="18086" xr:uid="{00000000-0005-0000-0000-0000A7460000}"/>
    <cellStyle name="Normal 2 6 2 2 2" xfId="18087" xr:uid="{00000000-0005-0000-0000-0000A8460000}"/>
    <cellStyle name="Normal 2 6 2 2 2 2" xfId="18088" xr:uid="{00000000-0005-0000-0000-0000A9460000}"/>
    <cellStyle name="Normal 2 6 2 2 2 2 2" xfId="18089" xr:uid="{00000000-0005-0000-0000-0000AA460000}"/>
    <cellStyle name="Normal 2 6 2 2 2 2 2 2" xfId="18090" xr:uid="{00000000-0005-0000-0000-0000AB460000}"/>
    <cellStyle name="Normal 2 6 2 2 2 2 3" xfId="18091" xr:uid="{00000000-0005-0000-0000-0000AC460000}"/>
    <cellStyle name="Normal 2 6 2 2 2 3" xfId="18092" xr:uid="{00000000-0005-0000-0000-0000AD460000}"/>
    <cellStyle name="Normal 2 6 2 2 2 3 2" xfId="18093" xr:uid="{00000000-0005-0000-0000-0000AE460000}"/>
    <cellStyle name="Normal 2 6 2 2 2 3 2 2" xfId="18094" xr:uid="{00000000-0005-0000-0000-0000AF460000}"/>
    <cellStyle name="Normal 2 6 2 2 2 3 3" xfId="18095" xr:uid="{00000000-0005-0000-0000-0000B0460000}"/>
    <cellStyle name="Normal 2 6 2 2 2 4" xfId="18096" xr:uid="{00000000-0005-0000-0000-0000B1460000}"/>
    <cellStyle name="Normal 2 6 2 2 2 4 2" xfId="18097" xr:uid="{00000000-0005-0000-0000-0000B2460000}"/>
    <cellStyle name="Normal 2 6 2 2 2 4 2 2" xfId="18098" xr:uid="{00000000-0005-0000-0000-0000B3460000}"/>
    <cellStyle name="Normal 2 6 2 2 2 4 3" xfId="18099" xr:uid="{00000000-0005-0000-0000-0000B4460000}"/>
    <cellStyle name="Normal 2 6 2 2 2 5" xfId="18100" xr:uid="{00000000-0005-0000-0000-0000B5460000}"/>
    <cellStyle name="Normal 2 6 2 2 2 5 2" xfId="18101" xr:uid="{00000000-0005-0000-0000-0000B6460000}"/>
    <cellStyle name="Normal 2 6 2 2 2 6" xfId="18102" xr:uid="{00000000-0005-0000-0000-0000B7460000}"/>
    <cellStyle name="Normal 2 6 2 2 2 6 2" xfId="18103" xr:uid="{00000000-0005-0000-0000-0000B8460000}"/>
    <cellStyle name="Normal 2 6 2 2 2 7" xfId="18104" xr:uid="{00000000-0005-0000-0000-0000B9460000}"/>
    <cellStyle name="Normal 2 6 2 2 3" xfId="18105" xr:uid="{00000000-0005-0000-0000-0000BA460000}"/>
    <cellStyle name="Normal 2 6 2 2 3 2" xfId="18106" xr:uid="{00000000-0005-0000-0000-0000BB460000}"/>
    <cellStyle name="Normal 2 6 2 2 3 2 2" xfId="18107" xr:uid="{00000000-0005-0000-0000-0000BC460000}"/>
    <cellStyle name="Normal 2 6 2 2 3 2 2 2" xfId="18108" xr:uid="{00000000-0005-0000-0000-0000BD460000}"/>
    <cellStyle name="Normal 2 6 2 2 3 2 3" xfId="18109" xr:uid="{00000000-0005-0000-0000-0000BE460000}"/>
    <cellStyle name="Normal 2 6 2 2 3 3" xfId="18110" xr:uid="{00000000-0005-0000-0000-0000BF460000}"/>
    <cellStyle name="Normal 2 6 2 2 3 3 2" xfId="18111" xr:uid="{00000000-0005-0000-0000-0000C0460000}"/>
    <cellStyle name="Normal 2 6 2 2 3 3 2 2" xfId="18112" xr:uid="{00000000-0005-0000-0000-0000C1460000}"/>
    <cellStyle name="Normal 2 6 2 2 3 3 3" xfId="18113" xr:uid="{00000000-0005-0000-0000-0000C2460000}"/>
    <cellStyle name="Normal 2 6 2 2 3 4" xfId="18114" xr:uid="{00000000-0005-0000-0000-0000C3460000}"/>
    <cellStyle name="Normal 2 6 2 2 3 4 2" xfId="18115" xr:uid="{00000000-0005-0000-0000-0000C4460000}"/>
    <cellStyle name="Normal 2 6 2 2 3 4 2 2" xfId="18116" xr:uid="{00000000-0005-0000-0000-0000C5460000}"/>
    <cellStyle name="Normal 2 6 2 2 3 4 3" xfId="18117" xr:uid="{00000000-0005-0000-0000-0000C6460000}"/>
    <cellStyle name="Normal 2 6 2 2 3 5" xfId="18118" xr:uid="{00000000-0005-0000-0000-0000C7460000}"/>
    <cellStyle name="Normal 2 6 2 2 3 5 2" xfId="18119" xr:uid="{00000000-0005-0000-0000-0000C8460000}"/>
    <cellStyle name="Normal 2 6 2 2 3 6" xfId="18120" xr:uid="{00000000-0005-0000-0000-0000C9460000}"/>
    <cellStyle name="Normal 2 6 2 2 3 6 2" xfId="18121" xr:uid="{00000000-0005-0000-0000-0000CA460000}"/>
    <cellStyle name="Normal 2 6 2 2 3 7" xfId="18122" xr:uid="{00000000-0005-0000-0000-0000CB460000}"/>
    <cellStyle name="Normal 2 6 2 2 4" xfId="18123" xr:uid="{00000000-0005-0000-0000-0000CC460000}"/>
    <cellStyle name="Normal 2 6 2 2 4 2" xfId="18124" xr:uid="{00000000-0005-0000-0000-0000CD460000}"/>
    <cellStyle name="Normal 2 6 2 2 4 2 2" xfId="18125" xr:uid="{00000000-0005-0000-0000-0000CE460000}"/>
    <cellStyle name="Normal 2 6 2 2 4 3" xfId="18126" xr:uid="{00000000-0005-0000-0000-0000CF460000}"/>
    <cellStyle name="Normal 2 6 2 2 5" xfId="18127" xr:uid="{00000000-0005-0000-0000-0000D0460000}"/>
    <cellStyle name="Normal 2 6 2 2 5 2" xfId="18128" xr:uid="{00000000-0005-0000-0000-0000D1460000}"/>
    <cellStyle name="Normal 2 6 2 2 5 2 2" xfId="18129" xr:uid="{00000000-0005-0000-0000-0000D2460000}"/>
    <cellStyle name="Normal 2 6 2 2 5 3" xfId="18130" xr:uid="{00000000-0005-0000-0000-0000D3460000}"/>
    <cellStyle name="Normal 2 6 2 2 6" xfId="18131" xr:uid="{00000000-0005-0000-0000-0000D4460000}"/>
    <cellStyle name="Normal 2 6 2 2 6 2" xfId="18132" xr:uid="{00000000-0005-0000-0000-0000D5460000}"/>
    <cellStyle name="Normal 2 6 2 2 6 2 2" xfId="18133" xr:uid="{00000000-0005-0000-0000-0000D6460000}"/>
    <cellStyle name="Normal 2 6 2 2 6 3" xfId="18134" xr:uid="{00000000-0005-0000-0000-0000D7460000}"/>
    <cellStyle name="Normal 2 6 2 2 7" xfId="18135" xr:uid="{00000000-0005-0000-0000-0000D8460000}"/>
    <cellStyle name="Normal 2 6 2 2 7 2" xfId="18136" xr:uid="{00000000-0005-0000-0000-0000D9460000}"/>
    <cellStyle name="Normal 2 6 2 2 8" xfId="18137" xr:uid="{00000000-0005-0000-0000-0000DA460000}"/>
    <cellStyle name="Normal 2 6 2 2 8 2" xfId="18138" xr:uid="{00000000-0005-0000-0000-0000DB460000}"/>
    <cellStyle name="Normal 2 6 2 2 9" xfId="18139" xr:uid="{00000000-0005-0000-0000-0000DC460000}"/>
    <cellStyle name="Normal 2 6 2 3" xfId="18140" xr:uid="{00000000-0005-0000-0000-0000DD460000}"/>
    <cellStyle name="Normal 2 6 2 3 2" xfId="18141" xr:uid="{00000000-0005-0000-0000-0000DE460000}"/>
    <cellStyle name="Normal 2 6 2 3 2 2" xfId="18142" xr:uid="{00000000-0005-0000-0000-0000DF460000}"/>
    <cellStyle name="Normal 2 6 2 3 2 2 2" xfId="18143" xr:uid="{00000000-0005-0000-0000-0000E0460000}"/>
    <cellStyle name="Normal 2 6 2 3 2 2 2 2" xfId="18144" xr:uid="{00000000-0005-0000-0000-0000E1460000}"/>
    <cellStyle name="Normal 2 6 2 3 2 2 3" xfId="18145" xr:uid="{00000000-0005-0000-0000-0000E2460000}"/>
    <cellStyle name="Normal 2 6 2 3 2 3" xfId="18146" xr:uid="{00000000-0005-0000-0000-0000E3460000}"/>
    <cellStyle name="Normal 2 6 2 3 2 3 2" xfId="18147" xr:uid="{00000000-0005-0000-0000-0000E4460000}"/>
    <cellStyle name="Normal 2 6 2 3 2 3 2 2" xfId="18148" xr:uid="{00000000-0005-0000-0000-0000E5460000}"/>
    <cellStyle name="Normal 2 6 2 3 2 3 3" xfId="18149" xr:uid="{00000000-0005-0000-0000-0000E6460000}"/>
    <cellStyle name="Normal 2 6 2 3 2 4" xfId="18150" xr:uid="{00000000-0005-0000-0000-0000E7460000}"/>
    <cellStyle name="Normal 2 6 2 3 2 4 2" xfId="18151" xr:uid="{00000000-0005-0000-0000-0000E8460000}"/>
    <cellStyle name="Normal 2 6 2 3 2 4 2 2" xfId="18152" xr:uid="{00000000-0005-0000-0000-0000E9460000}"/>
    <cellStyle name="Normal 2 6 2 3 2 4 3" xfId="18153" xr:uid="{00000000-0005-0000-0000-0000EA460000}"/>
    <cellStyle name="Normal 2 6 2 3 2 5" xfId="18154" xr:uid="{00000000-0005-0000-0000-0000EB460000}"/>
    <cellStyle name="Normal 2 6 2 3 2 5 2" xfId="18155" xr:uid="{00000000-0005-0000-0000-0000EC460000}"/>
    <cellStyle name="Normal 2 6 2 3 2 6" xfId="18156" xr:uid="{00000000-0005-0000-0000-0000ED460000}"/>
    <cellStyle name="Normal 2 6 2 3 2 6 2" xfId="18157" xr:uid="{00000000-0005-0000-0000-0000EE460000}"/>
    <cellStyle name="Normal 2 6 2 3 2 7" xfId="18158" xr:uid="{00000000-0005-0000-0000-0000EF460000}"/>
    <cellStyle name="Normal 2 6 2 3 3" xfId="18159" xr:uid="{00000000-0005-0000-0000-0000F0460000}"/>
    <cellStyle name="Normal 2 6 2 3 3 2" xfId="18160" xr:uid="{00000000-0005-0000-0000-0000F1460000}"/>
    <cellStyle name="Normal 2 6 2 3 3 2 2" xfId="18161" xr:uid="{00000000-0005-0000-0000-0000F2460000}"/>
    <cellStyle name="Normal 2 6 2 3 3 3" xfId="18162" xr:uid="{00000000-0005-0000-0000-0000F3460000}"/>
    <cellStyle name="Normal 2 6 2 3 4" xfId="18163" xr:uid="{00000000-0005-0000-0000-0000F4460000}"/>
    <cellStyle name="Normal 2 6 2 3 4 2" xfId="18164" xr:uid="{00000000-0005-0000-0000-0000F5460000}"/>
    <cellStyle name="Normal 2 6 2 3 4 2 2" xfId="18165" xr:uid="{00000000-0005-0000-0000-0000F6460000}"/>
    <cellStyle name="Normal 2 6 2 3 4 3" xfId="18166" xr:uid="{00000000-0005-0000-0000-0000F7460000}"/>
    <cellStyle name="Normal 2 6 2 3 5" xfId="18167" xr:uid="{00000000-0005-0000-0000-0000F8460000}"/>
    <cellStyle name="Normal 2 6 2 3 5 2" xfId="18168" xr:uid="{00000000-0005-0000-0000-0000F9460000}"/>
    <cellStyle name="Normal 2 6 2 3 5 2 2" xfId="18169" xr:uid="{00000000-0005-0000-0000-0000FA460000}"/>
    <cellStyle name="Normal 2 6 2 3 5 3" xfId="18170" xr:uid="{00000000-0005-0000-0000-0000FB460000}"/>
    <cellStyle name="Normal 2 6 2 3 6" xfId="18171" xr:uid="{00000000-0005-0000-0000-0000FC460000}"/>
    <cellStyle name="Normal 2 6 2 3 6 2" xfId="18172" xr:uid="{00000000-0005-0000-0000-0000FD460000}"/>
    <cellStyle name="Normal 2 6 2 3 7" xfId="18173" xr:uid="{00000000-0005-0000-0000-0000FE460000}"/>
    <cellStyle name="Normal 2 6 2 3 7 2" xfId="18174" xr:uid="{00000000-0005-0000-0000-0000FF460000}"/>
    <cellStyle name="Normal 2 6 2 3 8" xfId="18175" xr:uid="{00000000-0005-0000-0000-000000470000}"/>
    <cellStyle name="Normal 2 6 2 4" xfId="18176" xr:uid="{00000000-0005-0000-0000-000001470000}"/>
    <cellStyle name="Normal 2 6 2 4 2" xfId="18177" xr:uid="{00000000-0005-0000-0000-000002470000}"/>
    <cellStyle name="Normal 2 6 2 4 2 2" xfId="18178" xr:uid="{00000000-0005-0000-0000-000003470000}"/>
    <cellStyle name="Normal 2 6 2 4 2 2 2" xfId="18179" xr:uid="{00000000-0005-0000-0000-000004470000}"/>
    <cellStyle name="Normal 2 6 2 4 2 3" xfId="18180" xr:uid="{00000000-0005-0000-0000-000005470000}"/>
    <cellStyle name="Normal 2 6 2 4 3" xfId="18181" xr:uid="{00000000-0005-0000-0000-000006470000}"/>
    <cellStyle name="Normal 2 6 2 4 3 2" xfId="18182" xr:uid="{00000000-0005-0000-0000-000007470000}"/>
    <cellStyle name="Normal 2 6 2 4 3 2 2" xfId="18183" xr:uid="{00000000-0005-0000-0000-000008470000}"/>
    <cellStyle name="Normal 2 6 2 4 3 3" xfId="18184" xr:uid="{00000000-0005-0000-0000-000009470000}"/>
    <cellStyle name="Normal 2 6 2 4 4" xfId="18185" xr:uid="{00000000-0005-0000-0000-00000A470000}"/>
    <cellStyle name="Normal 2 6 2 4 4 2" xfId="18186" xr:uid="{00000000-0005-0000-0000-00000B470000}"/>
    <cellStyle name="Normal 2 6 2 4 4 2 2" xfId="18187" xr:uid="{00000000-0005-0000-0000-00000C470000}"/>
    <cellStyle name="Normal 2 6 2 4 4 3" xfId="18188" xr:uid="{00000000-0005-0000-0000-00000D470000}"/>
    <cellStyle name="Normal 2 6 2 4 5" xfId="18189" xr:uid="{00000000-0005-0000-0000-00000E470000}"/>
    <cellStyle name="Normal 2 6 2 4 5 2" xfId="18190" xr:uid="{00000000-0005-0000-0000-00000F470000}"/>
    <cellStyle name="Normal 2 6 2 4 6" xfId="18191" xr:uid="{00000000-0005-0000-0000-000010470000}"/>
    <cellStyle name="Normal 2 6 2 4 6 2" xfId="18192" xr:uid="{00000000-0005-0000-0000-000011470000}"/>
    <cellStyle name="Normal 2 6 2 4 7" xfId="18193" xr:uid="{00000000-0005-0000-0000-000012470000}"/>
    <cellStyle name="Normal 2 6 2 5" xfId="18194" xr:uid="{00000000-0005-0000-0000-000013470000}"/>
    <cellStyle name="Normal 2 6 2 5 2" xfId="18195" xr:uid="{00000000-0005-0000-0000-000014470000}"/>
    <cellStyle name="Normal 2 6 2 5 2 2" xfId="18196" xr:uid="{00000000-0005-0000-0000-000015470000}"/>
    <cellStyle name="Normal 2 6 2 5 2 2 2" xfId="18197" xr:uid="{00000000-0005-0000-0000-000016470000}"/>
    <cellStyle name="Normal 2 6 2 5 2 3" xfId="18198" xr:uid="{00000000-0005-0000-0000-000017470000}"/>
    <cellStyle name="Normal 2 6 2 5 3" xfId="18199" xr:uid="{00000000-0005-0000-0000-000018470000}"/>
    <cellStyle name="Normal 2 6 2 5 3 2" xfId="18200" xr:uid="{00000000-0005-0000-0000-000019470000}"/>
    <cellStyle name="Normal 2 6 2 5 3 2 2" xfId="18201" xr:uid="{00000000-0005-0000-0000-00001A470000}"/>
    <cellStyle name="Normal 2 6 2 5 3 3" xfId="18202" xr:uid="{00000000-0005-0000-0000-00001B470000}"/>
    <cellStyle name="Normal 2 6 2 5 4" xfId="18203" xr:uid="{00000000-0005-0000-0000-00001C470000}"/>
    <cellStyle name="Normal 2 6 2 5 4 2" xfId="18204" xr:uid="{00000000-0005-0000-0000-00001D470000}"/>
    <cellStyle name="Normal 2 6 2 5 4 2 2" xfId="18205" xr:uid="{00000000-0005-0000-0000-00001E470000}"/>
    <cellStyle name="Normal 2 6 2 5 4 3" xfId="18206" xr:uid="{00000000-0005-0000-0000-00001F470000}"/>
    <cellStyle name="Normal 2 6 2 5 5" xfId="18207" xr:uid="{00000000-0005-0000-0000-000020470000}"/>
    <cellStyle name="Normal 2 6 2 5 5 2" xfId="18208" xr:uid="{00000000-0005-0000-0000-000021470000}"/>
    <cellStyle name="Normal 2 6 2 5 6" xfId="18209" xr:uid="{00000000-0005-0000-0000-000022470000}"/>
    <cellStyle name="Normal 2 6 2 5 6 2" xfId="18210" xr:uid="{00000000-0005-0000-0000-000023470000}"/>
    <cellStyle name="Normal 2 6 2 5 7" xfId="18211" xr:uid="{00000000-0005-0000-0000-000024470000}"/>
    <cellStyle name="Normal 2 6 2 6" xfId="18212" xr:uid="{00000000-0005-0000-0000-000025470000}"/>
    <cellStyle name="Normal 2 6 2 6 2" xfId="18213" xr:uid="{00000000-0005-0000-0000-000026470000}"/>
    <cellStyle name="Normal 2 6 2 6 2 2" xfId="18214" xr:uid="{00000000-0005-0000-0000-000027470000}"/>
    <cellStyle name="Normal 2 6 2 6 3" xfId="18215" xr:uid="{00000000-0005-0000-0000-000028470000}"/>
    <cellStyle name="Normal 2 6 2 7" xfId="18216" xr:uid="{00000000-0005-0000-0000-000029470000}"/>
    <cellStyle name="Normal 2 6 2 7 2" xfId="18217" xr:uid="{00000000-0005-0000-0000-00002A470000}"/>
    <cellStyle name="Normal 2 6 2 7 2 2" xfId="18218" xr:uid="{00000000-0005-0000-0000-00002B470000}"/>
    <cellStyle name="Normal 2 6 2 7 3" xfId="18219" xr:uid="{00000000-0005-0000-0000-00002C470000}"/>
    <cellStyle name="Normal 2 6 2 8" xfId="18220" xr:uid="{00000000-0005-0000-0000-00002D470000}"/>
    <cellStyle name="Normal 2 6 2 8 2" xfId="18221" xr:uid="{00000000-0005-0000-0000-00002E470000}"/>
    <cellStyle name="Normal 2 6 2 8 2 2" xfId="18222" xr:uid="{00000000-0005-0000-0000-00002F470000}"/>
    <cellStyle name="Normal 2 6 2 8 3" xfId="18223" xr:uid="{00000000-0005-0000-0000-000030470000}"/>
    <cellStyle name="Normal 2 6 2 9" xfId="18224" xr:uid="{00000000-0005-0000-0000-000031470000}"/>
    <cellStyle name="Normal 2 6 2 9 2" xfId="18225" xr:uid="{00000000-0005-0000-0000-000032470000}"/>
    <cellStyle name="Normal 2 6 3" xfId="18226" xr:uid="{00000000-0005-0000-0000-000033470000}"/>
    <cellStyle name="Normal 2 6 3 10" xfId="18227" xr:uid="{00000000-0005-0000-0000-000034470000}"/>
    <cellStyle name="Normal 2 6 3 10 2" xfId="18228" xr:uid="{00000000-0005-0000-0000-000035470000}"/>
    <cellStyle name="Normal 2 6 3 11" xfId="18229" xr:uid="{00000000-0005-0000-0000-000036470000}"/>
    <cellStyle name="Normal 2 6 3 2" xfId="18230" xr:uid="{00000000-0005-0000-0000-000037470000}"/>
    <cellStyle name="Normal 2 6 3 2 2" xfId="18231" xr:uid="{00000000-0005-0000-0000-000038470000}"/>
    <cellStyle name="Normal 2 6 3 2 2 2" xfId="18232" xr:uid="{00000000-0005-0000-0000-000039470000}"/>
    <cellStyle name="Normal 2 6 3 2 2 2 2" xfId="18233" xr:uid="{00000000-0005-0000-0000-00003A470000}"/>
    <cellStyle name="Normal 2 6 3 2 2 2 2 2" xfId="18234" xr:uid="{00000000-0005-0000-0000-00003B470000}"/>
    <cellStyle name="Normal 2 6 3 2 2 2 3" xfId="18235" xr:uid="{00000000-0005-0000-0000-00003C470000}"/>
    <cellStyle name="Normal 2 6 3 2 2 3" xfId="18236" xr:uid="{00000000-0005-0000-0000-00003D470000}"/>
    <cellStyle name="Normal 2 6 3 2 2 3 2" xfId="18237" xr:uid="{00000000-0005-0000-0000-00003E470000}"/>
    <cellStyle name="Normal 2 6 3 2 2 3 2 2" xfId="18238" xr:uid="{00000000-0005-0000-0000-00003F470000}"/>
    <cellStyle name="Normal 2 6 3 2 2 3 3" xfId="18239" xr:uid="{00000000-0005-0000-0000-000040470000}"/>
    <cellStyle name="Normal 2 6 3 2 2 4" xfId="18240" xr:uid="{00000000-0005-0000-0000-000041470000}"/>
    <cellStyle name="Normal 2 6 3 2 2 4 2" xfId="18241" xr:uid="{00000000-0005-0000-0000-000042470000}"/>
    <cellStyle name="Normal 2 6 3 2 2 4 2 2" xfId="18242" xr:uid="{00000000-0005-0000-0000-000043470000}"/>
    <cellStyle name="Normal 2 6 3 2 2 4 3" xfId="18243" xr:uid="{00000000-0005-0000-0000-000044470000}"/>
    <cellStyle name="Normal 2 6 3 2 2 5" xfId="18244" xr:uid="{00000000-0005-0000-0000-000045470000}"/>
    <cellStyle name="Normal 2 6 3 2 2 5 2" xfId="18245" xr:uid="{00000000-0005-0000-0000-000046470000}"/>
    <cellStyle name="Normal 2 6 3 2 2 6" xfId="18246" xr:uid="{00000000-0005-0000-0000-000047470000}"/>
    <cellStyle name="Normal 2 6 3 2 2 6 2" xfId="18247" xr:uid="{00000000-0005-0000-0000-000048470000}"/>
    <cellStyle name="Normal 2 6 3 2 2 7" xfId="18248" xr:uid="{00000000-0005-0000-0000-000049470000}"/>
    <cellStyle name="Normal 2 6 3 2 3" xfId="18249" xr:uid="{00000000-0005-0000-0000-00004A470000}"/>
    <cellStyle name="Normal 2 6 3 2 3 2" xfId="18250" xr:uid="{00000000-0005-0000-0000-00004B470000}"/>
    <cellStyle name="Normal 2 6 3 2 3 2 2" xfId="18251" xr:uid="{00000000-0005-0000-0000-00004C470000}"/>
    <cellStyle name="Normal 2 6 3 2 3 2 2 2" xfId="18252" xr:uid="{00000000-0005-0000-0000-00004D470000}"/>
    <cellStyle name="Normal 2 6 3 2 3 2 3" xfId="18253" xr:uid="{00000000-0005-0000-0000-00004E470000}"/>
    <cellStyle name="Normal 2 6 3 2 3 3" xfId="18254" xr:uid="{00000000-0005-0000-0000-00004F470000}"/>
    <cellStyle name="Normal 2 6 3 2 3 3 2" xfId="18255" xr:uid="{00000000-0005-0000-0000-000050470000}"/>
    <cellStyle name="Normal 2 6 3 2 3 3 2 2" xfId="18256" xr:uid="{00000000-0005-0000-0000-000051470000}"/>
    <cellStyle name="Normal 2 6 3 2 3 3 3" xfId="18257" xr:uid="{00000000-0005-0000-0000-000052470000}"/>
    <cellStyle name="Normal 2 6 3 2 3 4" xfId="18258" xr:uid="{00000000-0005-0000-0000-000053470000}"/>
    <cellStyle name="Normal 2 6 3 2 3 4 2" xfId="18259" xr:uid="{00000000-0005-0000-0000-000054470000}"/>
    <cellStyle name="Normal 2 6 3 2 3 4 2 2" xfId="18260" xr:uid="{00000000-0005-0000-0000-000055470000}"/>
    <cellStyle name="Normal 2 6 3 2 3 4 3" xfId="18261" xr:uid="{00000000-0005-0000-0000-000056470000}"/>
    <cellStyle name="Normal 2 6 3 2 3 5" xfId="18262" xr:uid="{00000000-0005-0000-0000-000057470000}"/>
    <cellStyle name="Normal 2 6 3 2 3 5 2" xfId="18263" xr:uid="{00000000-0005-0000-0000-000058470000}"/>
    <cellStyle name="Normal 2 6 3 2 3 6" xfId="18264" xr:uid="{00000000-0005-0000-0000-000059470000}"/>
    <cellStyle name="Normal 2 6 3 2 3 6 2" xfId="18265" xr:uid="{00000000-0005-0000-0000-00005A470000}"/>
    <cellStyle name="Normal 2 6 3 2 3 7" xfId="18266" xr:uid="{00000000-0005-0000-0000-00005B470000}"/>
    <cellStyle name="Normal 2 6 3 2 4" xfId="18267" xr:uid="{00000000-0005-0000-0000-00005C470000}"/>
    <cellStyle name="Normal 2 6 3 2 4 2" xfId="18268" xr:uid="{00000000-0005-0000-0000-00005D470000}"/>
    <cellStyle name="Normal 2 6 3 2 4 2 2" xfId="18269" xr:uid="{00000000-0005-0000-0000-00005E470000}"/>
    <cellStyle name="Normal 2 6 3 2 4 3" xfId="18270" xr:uid="{00000000-0005-0000-0000-00005F470000}"/>
    <cellStyle name="Normal 2 6 3 2 5" xfId="18271" xr:uid="{00000000-0005-0000-0000-000060470000}"/>
    <cellStyle name="Normal 2 6 3 2 5 2" xfId="18272" xr:uid="{00000000-0005-0000-0000-000061470000}"/>
    <cellStyle name="Normal 2 6 3 2 5 2 2" xfId="18273" xr:uid="{00000000-0005-0000-0000-000062470000}"/>
    <cellStyle name="Normal 2 6 3 2 5 3" xfId="18274" xr:uid="{00000000-0005-0000-0000-000063470000}"/>
    <cellStyle name="Normal 2 6 3 2 6" xfId="18275" xr:uid="{00000000-0005-0000-0000-000064470000}"/>
    <cellStyle name="Normal 2 6 3 2 6 2" xfId="18276" xr:uid="{00000000-0005-0000-0000-000065470000}"/>
    <cellStyle name="Normal 2 6 3 2 6 2 2" xfId="18277" xr:uid="{00000000-0005-0000-0000-000066470000}"/>
    <cellStyle name="Normal 2 6 3 2 6 3" xfId="18278" xr:uid="{00000000-0005-0000-0000-000067470000}"/>
    <cellStyle name="Normal 2 6 3 2 7" xfId="18279" xr:uid="{00000000-0005-0000-0000-000068470000}"/>
    <cellStyle name="Normal 2 6 3 2 7 2" xfId="18280" xr:uid="{00000000-0005-0000-0000-000069470000}"/>
    <cellStyle name="Normal 2 6 3 2 8" xfId="18281" xr:uid="{00000000-0005-0000-0000-00006A470000}"/>
    <cellStyle name="Normal 2 6 3 2 8 2" xfId="18282" xr:uid="{00000000-0005-0000-0000-00006B470000}"/>
    <cellStyle name="Normal 2 6 3 2 9" xfId="18283" xr:uid="{00000000-0005-0000-0000-00006C470000}"/>
    <cellStyle name="Normal 2 6 3 3" xfId="18284" xr:uid="{00000000-0005-0000-0000-00006D470000}"/>
    <cellStyle name="Normal 2 6 3 3 2" xfId="18285" xr:uid="{00000000-0005-0000-0000-00006E470000}"/>
    <cellStyle name="Normal 2 6 3 3 2 2" xfId="18286" xr:uid="{00000000-0005-0000-0000-00006F470000}"/>
    <cellStyle name="Normal 2 6 3 3 2 2 2" xfId="18287" xr:uid="{00000000-0005-0000-0000-000070470000}"/>
    <cellStyle name="Normal 2 6 3 3 2 2 2 2" xfId="18288" xr:uid="{00000000-0005-0000-0000-000071470000}"/>
    <cellStyle name="Normal 2 6 3 3 2 2 3" xfId="18289" xr:uid="{00000000-0005-0000-0000-000072470000}"/>
    <cellStyle name="Normal 2 6 3 3 2 3" xfId="18290" xr:uid="{00000000-0005-0000-0000-000073470000}"/>
    <cellStyle name="Normal 2 6 3 3 2 3 2" xfId="18291" xr:uid="{00000000-0005-0000-0000-000074470000}"/>
    <cellStyle name="Normal 2 6 3 3 2 3 2 2" xfId="18292" xr:uid="{00000000-0005-0000-0000-000075470000}"/>
    <cellStyle name="Normal 2 6 3 3 2 3 3" xfId="18293" xr:uid="{00000000-0005-0000-0000-000076470000}"/>
    <cellStyle name="Normal 2 6 3 3 2 4" xfId="18294" xr:uid="{00000000-0005-0000-0000-000077470000}"/>
    <cellStyle name="Normal 2 6 3 3 2 4 2" xfId="18295" xr:uid="{00000000-0005-0000-0000-000078470000}"/>
    <cellStyle name="Normal 2 6 3 3 2 4 2 2" xfId="18296" xr:uid="{00000000-0005-0000-0000-000079470000}"/>
    <cellStyle name="Normal 2 6 3 3 2 4 3" xfId="18297" xr:uid="{00000000-0005-0000-0000-00007A470000}"/>
    <cellStyle name="Normal 2 6 3 3 2 5" xfId="18298" xr:uid="{00000000-0005-0000-0000-00007B470000}"/>
    <cellStyle name="Normal 2 6 3 3 2 5 2" xfId="18299" xr:uid="{00000000-0005-0000-0000-00007C470000}"/>
    <cellStyle name="Normal 2 6 3 3 2 6" xfId="18300" xr:uid="{00000000-0005-0000-0000-00007D470000}"/>
    <cellStyle name="Normal 2 6 3 3 2 6 2" xfId="18301" xr:uid="{00000000-0005-0000-0000-00007E470000}"/>
    <cellStyle name="Normal 2 6 3 3 2 7" xfId="18302" xr:uid="{00000000-0005-0000-0000-00007F470000}"/>
    <cellStyle name="Normal 2 6 3 3 3" xfId="18303" xr:uid="{00000000-0005-0000-0000-000080470000}"/>
    <cellStyle name="Normal 2 6 3 3 3 2" xfId="18304" xr:uid="{00000000-0005-0000-0000-000081470000}"/>
    <cellStyle name="Normal 2 6 3 3 3 2 2" xfId="18305" xr:uid="{00000000-0005-0000-0000-000082470000}"/>
    <cellStyle name="Normal 2 6 3 3 3 3" xfId="18306" xr:uid="{00000000-0005-0000-0000-000083470000}"/>
    <cellStyle name="Normal 2 6 3 3 4" xfId="18307" xr:uid="{00000000-0005-0000-0000-000084470000}"/>
    <cellStyle name="Normal 2 6 3 3 4 2" xfId="18308" xr:uid="{00000000-0005-0000-0000-000085470000}"/>
    <cellStyle name="Normal 2 6 3 3 4 2 2" xfId="18309" xr:uid="{00000000-0005-0000-0000-000086470000}"/>
    <cellStyle name="Normal 2 6 3 3 4 3" xfId="18310" xr:uid="{00000000-0005-0000-0000-000087470000}"/>
    <cellStyle name="Normal 2 6 3 3 5" xfId="18311" xr:uid="{00000000-0005-0000-0000-000088470000}"/>
    <cellStyle name="Normal 2 6 3 3 5 2" xfId="18312" xr:uid="{00000000-0005-0000-0000-000089470000}"/>
    <cellStyle name="Normal 2 6 3 3 5 2 2" xfId="18313" xr:uid="{00000000-0005-0000-0000-00008A470000}"/>
    <cellStyle name="Normal 2 6 3 3 5 3" xfId="18314" xr:uid="{00000000-0005-0000-0000-00008B470000}"/>
    <cellStyle name="Normal 2 6 3 3 6" xfId="18315" xr:uid="{00000000-0005-0000-0000-00008C470000}"/>
    <cellStyle name="Normal 2 6 3 3 6 2" xfId="18316" xr:uid="{00000000-0005-0000-0000-00008D470000}"/>
    <cellStyle name="Normal 2 6 3 3 7" xfId="18317" xr:uid="{00000000-0005-0000-0000-00008E470000}"/>
    <cellStyle name="Normal 2 6 3 3 7 2" xfId="18318" xr:uid="{00000000-0005-0000-0000-00008F470000}"/>
    <cellStyle name="Normal 2 6 3 3 8" xfId="18319" xr:uid="{00000000-0005-0000-0000-000090470000}"/>
    <cellStyle name="Normal 2 6 3 4" xfId="18320" xr:uid="{00000000-0005-0000-0000-000091470000}"/>
    <cellStyle name="Normal 2 6 3 4 2" xfId="18321" xr:uid="{00000000-0005-0000-0000-000092470000}"/>
    <cellStyle name="Normal 2 6 3 4 2 2" xfId="18322" xr:uid="{00000000-0005-0000-0000-000093470000}"/>
    <cellStyle name="Normal 2 6 3 4 2 2 2" xfId="18323" xr:uid="{00000000-0005-0000-0000-000094470000}"/>
    <cellStyle name="Normal 2 6 3 4 2 3" xfId="18324" xr:uid="{00000000-0005-0000-0000-000095470000}"/>
    <cellStyle name="Normal 2 6 3 4 3" xfId="18325" xr:uid="{00000000-0005-0000-0000-000096470000}"/>
    <cellStyle name="Normal 2 6 3 4 3 2" xfId="18326" xr:uid="{00000000-0005-0000-0000-000097470000}"/>
    <cellStyle name="Normal 2 6 3 4 3 2 2" xfId="18327" xr:uid="{00000000-0005-0000-0000-000098470000}"/>
    <cellStyle name="Normal 2 6 3 4 3 3" xfId="18328" xr:uid="{00000000-0005-0000-0000-000099470000}"/>
    <cellStyle name="Normal 2 6 3 4 4" xfId="18329" xr:uid="{00000000-0005-0000-0000-00009A470000}"/>
    <cellStyle name="Normal 2 6 3 4 4 2" xfId="18330" xr:uid="{00000000-0005-0000-0000-00009B470000}"/>
    <cellStyle name="Normal 2 6 3 4 4 2 2" xfId="18331" xr:uid="{00000000-0005-0000-0000-00009C470000}"/>
    <cellStyle name="Normal 2 6 3 4 4 3" xfId="18332" xr:uid="{00000000-0005-0000-0000-00009D470000}"/>
    <cellStyle name="Normal 2 6 3 4 5" xfId="18333" xr:uid="{00000000-0005-0000-0000-00009E470000}"/>
    <cellStyle name="Normal 2 6 3 4 5 2" xfId="18334" xr:uid="{00000000-0005-0000-0000-00009F470000}"/>
    <cellStyle name="Normal 2 6 3 4 6" xfId="18335" xr:uid="{00000000-0005-0000-0000-0000A0470000}"/>
    <cellStyle name="Normal 2 6 3 4 6 2" xfId="18336" xr:uid="{00000000-0005-0000-0000-0000A1470000}"/>
    <cellStyle name="Normal 2 6 3 4 7" xfId="18337" xr:uid="{00000000-0005-0000-0000-0000A2470000}"/>
    <cellStyle name="Normal 2 6 3 5" xfId="18338" xr:uid="{00000000-0005-0000-0000-0000A3470000}"/>
    <cellStyle name="Normal 2 6 3 5 2" xfId="18339" xr:uid="{00000000-0005-0000-0000-0000A4470000}"/>
    <cellStyle name="Normal 2 6 3 5 2 2" xfId="18340" xr:uid="{00000000-0005-0000-0000-0000A5470000}"/>
    <cellStyle name="Normal 2 6 3 5 2 2 2" xfId="18341" xr:uid="{00000000-0005-0000-0000-0000A6470000}"/>
    <cellStyle name="Normal 2 6 3 5 2 3" xfId="18342" xr:uid="{00000000-0005-0000-0000-0000A7470000}"/>
    <cellStyle name="Normal 2 6 3 5 3" xfId="18343" xr:uid="{00000000-0005-0000-0000-0000A8470000}"/>
    <cellStyle name="Normal 2 6 3 5 3 2" xfId="18344" xr:uid="{00000000-0005-0000-0000-0000A9470000}"/>
    <cellStyle name="Normal 2 6 3 5 3 2 2" xfId="18345" xr:uid="{00000000-0005-0000-0000-0000AA470000}"/>
    <cellStyle name="Normal 2 6 3 5 3 3" xfId="18346" xr:uid="{00000000-0005-0000-0000-0000AB470000}"/>
    <cellStyle name="Normal 2 6 3 5 4" xfId="18347" xr:uid="{00000000-0005-0000-0000-0000AC470000}"/>
    <cellStyle name="Normal 2 6 3 5 4 2" xfId="18348" xr:uid="{00000000-0005-0000-0000-0000AD470000}"/>
    <cellStyle name="Normal 2 6 3 5 4 2 2" xfId="18349" xr:uid="{00000000-0005-0000-0000-0000AE470000}"/>
    <cellStyle name="Normal 2 6 3 5 4 3" xfId="18350" xr:uid="{00000000-0005-0000-0000-0000AF470000}"/>
    <cellStyle name="Normal 2 6 3 5 5" xfId="18351" xr:uid="{00000000-0005-0000-0000-0000B0470000}"/>
    <cellStyle name="Normal 2 6 3 5 5 2" xfId="18352" xr:uid="{00000000-0005-0000-0000-0000B1470000}"/>
    <cellStyle name="Normal 2 6 3 5 6" xfId="18353" xr:uid="{00000000-0005-0000-0000-0000B2470000}"/>
    <cellStyle name="Normal 2 6 3 5 6 2" xfId="18354" xr:uid="{00000000-0005-0000-0000-0000B3470000}"/>
    <cellStyle name="Normal 2 6 3 5 7" xfId="18355" xr:uid="{00000000-0005-0000-0000-0000B4470000}"/>
    <cellStyle name="Normal 2 6 3 6" xfId="18356" xr:uid="{00000000-0005-0000-0000-0000B5470000}"/>
    <cellStyle name="Normal 2 6 3 6 2" xfId="18357" xr:uid="{00000000-0005-0000-0000-0000B6470000}"/>
    <cellStyle name="Normal 2 6 3 6 2 2" xfId="18358" xr:uid="{00000000-0005-0000-0000-0000B7470000}"/>
    <cellStyle name="Normal 2 6 3 6 3" xfId="18359" xr:uid="{00000000-0005-0000-0000-0000B8470000}"/>
    <cellStyle name="Normal 2 6 3 7" xfId="18360" xr:uid="{00000000-0005-0000-0000-0000B9470000}"/>
    <cellStyle name="Normal 2 6 3 7 2" xfId="18361" xr:uid="{00000000-0005-0000-0000-0000BA470000}"/>
    <cellStyle name="Normal 2 6 3 7 2 2" xfId="18362" xr:uid="{00000000-0005-0000-0000-0000BB470000}"/>
    <cellStyle name="Normal 2 6 3 7 3" xfId="18363" xr:uid="{00000000-0005-0000-0000-0000BC470000}"/>
    <cellStyle name="Normal 2 6 3 8" xfId="18364" xr:uid="{00000000-0005-0000-0000-0000BD470000}"/>
    <cellStyle name="Normal 2 6 3 8 2" xfId="18365" xr:uid="{00000000-0005-0000-0000-0000BE470000}"/>
    <cellStyle name="Normal 2 6 3 8 2 2" xfId="18366" xr:uid="{00000000-0005-0000-0000-0000BF470000}"/>
    <cellStyle name="Normal 2 6 3 8 3" xfId="18367" xr:uid="{00000000-0005-0000-0000-0000C0470000}"/>
    <cellStyle name="Normal 2 6 3 9" xfId="18368" xr:uid="{00000000-0005-0000-0000-0000C1470000}"/>
    <cellStyle name="Normal 2 6 3 9 2" xfId="18369" xr:uid="{00000000-0005-0000-0000-0000C2470000}"/>
    <cellStyle name="Normal 2 6 4" xfId="18370" xr:uid="{00000000-0005-0000-0000-0000C3470000}"/>
    <cellStyle name="Normal 2 6 4 2" xfId="18371" xr:uid="{00000000-0005-0000-0000-0000C4470000}"/>
    <cellStyle name="Normal 2 6 4 2 2" xfId="18372" xr:uid="{00000000-0005-0000-0000-0000C5470000}"/>
    <cellStyle name="Normal 2 6 4 2 2 2" xfId="18373" xr:uid="{00000000-0005-0000-0000-0000C6470000}"/>
    <cellStyle name="Normal 2 6 4 2 2 2 2" xfId="18374" xr:uid="{00000000-0005-0000-0000-0000C7470000}"/>
    <cellStyle name="Normal 2 6 4 2 2 3" xfId="18375" xr:uid="{00000000-0005-0000-0000-0000C8470000}"/>
    <cellStyle name="Normal 2 6 4 2 3" xfId="18376" xr:uid="{00000000-0005-0000-0000-0000C9470000}"/>
    <cellStyle name="Normal 2 6 4 2 3 2" xfId="18377" xr:uid="{00000000-0005-0000-0000-0000CA470000}"/>
    <cellStyle name="Normal 2 6 4 2 3 2 2" xfId="18378" xr:uid="{00000000-0005-0000-0000-0000CB470000}"/>
    <cellStyle name="Normal 2 6 4 2 3 3" xfId="18379" xr:uid="{00000000-0005-0000-0000-0000CC470000}"/>
    <cellStyle name="Normal 2 6 4 2 4" xfId="18380" xr:uid="{00000000-0005-0000-0000-0000CD470000}"/>
    <cellStyle name="Normal 2 6 4 2 4 2" xfId="18381" xr:uid="{00000000-0005-0000-0000-0000CE470000}"/>
    <cellStyle name="Normal 2 6 4 2 4 2 2" xfId="18382" xr:uid="{00000000-0005-0000-0000-0000CF470000}"/>
    <cellStyle name="Normal 2 6 4 2 4 3" xfId="18383" xr:uid="{00000000-0005-0000-0000-0000D0470000}"/>
    <cellStyle name="Normal 2 6 4 2 5" xfId="18384" xr:uid="{00000000-0005-0000-0000-0000D1470000}"/>
    <cellStyle name="Normal 2 6 4 2 5 2" xfId="18385" xr:uid="{00000000-0005-0000-0000-0000D2470000}"/>
    <cellStyle name="Normal 2 6 4 2 6" xfId="18386" xr:uid="{00000000-0005-0000-0000-0000D3470000}"/>
    <cellStyle name="Normal 2 6 4 2 6 2" xfId="18387" xr:uid="{00000000-0005-0000-0000-0000D4470000}"/>
    <cellStyle name="Normal 2 6 4 2 7" xfId="18388" xr:uid="{00000000-0005-0000-0000-0000D5470000}"/>
    <cellStyle name="Normal 2 6 4 3" xfId="18389" xr:uid="{00000000-0005-0000-0000-0000D6470000}"/>
    <cellStyle name="Normal 2 6 4 3 2" xfId="18390" xr:uid="{00000000-0005-0000-0000-0000D7470000}"/>
    <cellStyle name="Normal 2 6 4 3 2 2" xfId="18391" xr:uid="{00000000-0005-0000-0000-0000D8470000}"/>
    <cellStyle name="Normal 2 6 4 3 2 2 2" xfId="18392" xr:uid="{00000000-0005-0000-0000-0000D9470000}"/>
    <cellStyle name="Normal 2 6 4 3 2 3" xfId="18393" xr:uid="{00000000-0005-0000-0000-0000DA470000}"/>
    <cellStyle name="Normal 2 6 4 3 3" xfId="18394" xr:uid="{00000000-0005-0000-0000-0000DB470000}"/>
    <cellStyle name="Normal 2 6 4 3 3 2" xfId="18395" xr:uid="{00000000-0005-0000-0000-0000DC470000}"/>
    <cellStyle name="Normal 2 6 4 3 3 2 2" xfId="18396" xr:uid="{00000000-0005-0000-0000-0000DD470000}"/>
    <cellStyle name="Normal 2 6 4 3 3 3" xfId="18397" xr:uid="{00000000-0005-0000-0000-0000DE470000}"/>
    <cellStyle name="Normal 2 6 4 3 4" xfId="18398" xr:uid="{00000000-0005-0000-0000-0000DF470000}"/>
    <cellStyle name="Normal 2 6 4 3 4 2" xfId="18399" xr:uid="{00000000-0005-0000-0000-0000E0470000}"/>
    <cellStyle name="Normal 2 6 4 3 4 2 2" xfId="18400" xr:uid="{00000000-0005-0000-0000-0000E1470000}"/>
    <cellStyle name="Normal 2 6 4 3 4 3" xfId="18401" xr:uid="{00000000-0005-0000-0000-0000E2470000}"/>
    <cellStyle name="Normal 2 6 4 3 5" xfId="18402" xr:uid="{00000000-0005-0000-0000-0000E3470000}"/>
    <cellStyle name="Normal 2 6 4 3 5 2" xfId="18403" xr:uid="{00000000-0005-0000-0000-0000E4470000}"/>
    <cellStyle name="Normal 2 6 4 3 6" xfId="18404" xr:uid="{00000000-0005-0000-0000-0000E5470000}"/>
    <cellStyle name="Normal 2 6 4 3 6 2" xfId="18405" xr:uid="{00000000-0005-0000-0000-0000E6470000}"/>
    <cellStyle name="Normal 2 6 4 3 7" xfId="18406" xr:uid="{00000000-0005-0000-0000-0000E7470000}"/>
    <cellStyle name="Normal 2 6 4 4" xfId="18407" xr:uid="{00000000-0005-0000-0000-0000E8470000}"/>
    <cellStyle name="Normal 2 6 4 4 2" xfId="18408" xr:uid="{00000000-0005-0000-0000-0000E9470000}"/>
    <cellStyle name="Normal 2 6 4 4 2 2" xfId="18409" xr:uid="{00000000-0005-0000-0000-0000EA470000}"/>
    <cellStyle name="Normal 2 6 4 4 3" xfId="18410" xr:uid="{00000000-0005-0000-0000-0000EB470000}"/>
    <cellStyle name="Normal 2 6 4 5" xfId="18411" xr:uid="{00000000-0005-0000-0000-0000EC470000}"/>
    <cellStyle name="Normal 2 6 4 5 2" xfId="18412" xr:uid="{00000000-0005-0000-0000-0000ED470000}"/>
    <cellStyle name="Normal 2 6 4 5 2 2" xfId="18413" xr:uid="{00000000-0005-0000-0000-0000EE470000}"/>
    <cellStyle name="Normal 2 6 4 5 3" xfId="18414" xr:uid="{00000000-0005-0000-0000-0000EF470000}"/>
    <cellStyle name="Normal 2 6 4 6" xfId="18415" xr:uid="{00000000-0005-0000-0000-0000F0470000}"/>
    <cellStyle name="Normal 2 6 4 6 2" xfId="18416" xr:uid="{00000000-0005-0000-0000-0000F1470000}"/>
    <cellStyle name="Normal 2 6 4 6 2 2" xfId="18417" xr:uid="{00000000-0005-0000-0000-0000F2470000}"/>
    <cellStyle name="Normal 2 6 4 6 3" xfId="18418" xr:uid="{00000000-0005-0000-0000-0000F3470000}"/>
    <cellStyle name="Normal 2 6 4 7" xfId="18419" xr:uid="{00000000-0005-0000-0000-0000F4470000}"/>
    <cellStyle name="Normal 2 6 4 7 2" xfId="18420" xr:uid="{00000000-0005-0000-0000-0000F5470000}"/>
    <cellStyle name="Normal 2 6 4 8" xfId="18421" xr:uid="{00000000-0005-0000-0000-0000F6470000}"/>
    <cellStyle name="Normal 2 6 4 8 2" xfId="18422" xr:uid="{00000000-0005-0000-0000-0000F7470000}"/>
    <cellStyle name="Normal 2 6 4 9" xfId="18423" xr:uid="{00000000-0005-0000-0000-0000F8470000}"/>
    <cellStyle name="Normal 2 6 5" xfId="18424" xr:uid="{00000000-0005-0000-0000-0000F9470000}"/>
    <cellStyle name="Normal 2 6 5 2" xfId="18425" xr:uid="{00000000-0005-0000-0000-0000FA470000}"/>
    <cellStyle name="Normal 2 6 5 2 2" xfId="18426" xr:uid="{00000000-0005-0000-0000-0000FB470000}"/>
    <cellStyle name="Normal 2 6 5 2 2 2" xfId="18427" xr:uid="{00000000-0005-0000-0000-0000FC470000}"/>
    <cellStyle name="Normal 2 6 5 2 2 2 2" xfId="18428" xr:uid="{00000000-0005-0000-0000-0000FD470000}"/>
    <cellStyle name="Normal 2 6 5 2 2 3" xfId="18429" xr:uid="{00000000-0005-0000-0000-0000FE470000}"/>
    <cellStyle name="Normal 2 6 5 2 3" xfId="18430" xr:uid="{00000000-0005-0000-0000-0000FF470000}"/>
    <cellStyle name="Normal 2 6 5 2 3 2" xfId="18431" xr:uid="{00000000-0005-0000-0000-000000480000}"/>
    <cellStyle name="Normal 2 6 5 2 3 2 2" xfId="18432" xr:uid="{00000000-0005-0000-0000-000001480000}"/>
    <cellStyle name="Normal 2 6 5 2 3 3" xfId="18433" xr:uid="{00000000-0005-0000-0000-000002480000}"/>
    <cellStyle name="Normal 2 6 5 2 4" xfId="18434" xr:uid="{00000000-0005-0000-0000-000003480000}"/>
    <cellStyle name="Normal 2 6 5 2 4 2" xfId="18435" xr:uid="{00000000-0005-0000-0000-000004480000}"/>
    <cellStyle name="Normal 2 6 5 2 4 2 2" xfId="18436" xr:uid="{00000000-0005-0000-0000-000005480000}"/>
    <cellStyle name="Normal 2 6 5 2 4 3" xfId="18437" xr:uid="{00000000-0005-0000-0000-000006480000}"/>
    <cellStyle name="Normal 2 6 5 2 5" xfId="18438" xr:uid="{00000000-0005-0000-0000-000007480000}"/>
    <cellStyle name="Normal 2 6 5 2 5 2" xfId="18439" xr:uid="{00000000-0005-0000-0000-000008480000}"/>
    <cellStyle name="Normal 2 6 5 2 6" xfId="18440" xr:uid="{00000000-0005-0000-0000-000009480000}"/>
    <cellStyle name="Normal 2 6 5 2 6 2" xfId="18441" xr:uid="{00000000-0005-0000-0000-00000A480000}"/>
    <cellStyle name="Normal 2 6 5 2 7" xfId="18442" xr:uid="{00000000-0005-0000-0000-00000B480000}"/>
    <cellStyle name="Normal 2 6 5 3" xfId="18443" xr:uid="{00000000-0005-0000-0000-00000C480000}"/>
    <cellStyle name="Normal 2 6 5 3 2" xfId="18444" xr:uid="{00000000-0005-0000-0000-00000D480000}"/>
    <cellStyle name="Normal 2 6 5 3 2 2" xfId="18445" xr:uid="{00000000-0005-0000-0000-00000E480000}"/>
    <cellStyle name="Normal 2 6 5 3 3" xfId="18446" xr:uid="{00000000-0005-0000-0000-00000F480000}"/>
    <cellStyle name="Normal 2 6 5 4" xfId="18447" xr:uid="{00000000-0005-0000-0000-000010480000}"/>
    <cellStyle name="Normal 2 6 5 4 2" xfId="18448" xr:uid="{00000000-0005-0000-0000-000011480000}"/>
    <cellStyle name="Normal 2 6 5 4 2 2" xfId="18449" xr:uid="{00000000-0005-0000-0000-000012480000}"/>
    <cellStyle name="Normal 2 6 5 4 3" xfId="18450" xr:uid="{00000000-0005-0000-0000-000013480000}"/>
    <cellStyle name="Normal 2 6 5 5" xfId="18451" xr:uid="{00000000-0005-0000-0000-000014480000}"/>
    <cellStyle name="Normal 2 6 5 5 2" xfId="18452" xr:uid="{00000000-0005-0000-0000-000015480000}"/>
    <cellStyle name="Normal 2 6 5 5 2 2" xfId="18453" xr:uid="{00000000-0005-0000-0000-000016480000}"/>
    <cellStyle name="Normal 2 6 5 5 3" xfId="18454" xr:uid="{00000000-0005-0000-0000-000017480000}"/>
    <cellStyle name="Normal 2 6 5 6" xfId="18455" xr:uid="{00000000-0005-0000-0000-000018480000}"/>
    <cellStyle name="Normal 2 6 5 6 2" xfId="18456" xr:uid="{00000000-0005-0000-0000-000019480000}"/>
    <cellStyle name="Normal 2 6 5 7" xfId="18457" xr:uid="{00000000-0005-0000-0000-00001A480000}"/>
    <cellStyle name="Normal 2 6 5 7 2" xfId="18458" xr:uid="{00000000-0005-0000-0000-00001B480000}"/>
    <cellStyle name="Normal 2 6 5 8" xfId="18459" xr:uid="{00000000-0005-0000-0000-00001C480000}"/>
    <cellStyle name="Normal 2 6 6" xfId="18460" xr:uid="{00000000-0005-0000-0000-00001D480000}"/>
    <cellStyle name="Normal 2 6 6 2" xfId="18461" xr:uid="{00000000-0005-0000-0000-00001E480000}"/>
    <cellStyle name="Normal 2 6 6 2 2" xfId="18462" xr:uid="{00000000-0005-0000-0000-00001F480000}"/>
    <cellStyle name="Normal 2 6 6 2 2 2" xfId="18463" xr:uid="{00000000-0005-0000-0000-000020480000}"/>
    <cellStyle name="Normal 2 6 6 2 3" xfId="18464" xr:uid="{00000000-0005-0000-0000-000021480000}"/>
    <cellStyle name="Normal 2 6 6 3" xfId="18465" xr:uid="{00000000-0005-0000-0000-000022480000}"/>
    <cellStyle name="Normal 2 6 6 3 2" xfId="18466" xr:uid="{00000000-0005-0000-0000-000023480000}"/>
    <cellStyle name="Normal 2 6 6 3 2 2" xfId="18467" xr:uid="{00000000-0005-0000-0000-000024480000}"/>
    <cellStyle name="Normal 2 6 6 3 3" xfId="18468" xr:uid="{00000000-0005-0000-0000-000025480000}"/>
    <cellStyle name="Normal 2 6 6 4" xfId="18469" xr:uid="{00000000-0005-0000-0000-000026480000}"/>
    <cellStyle name="Normal 2 6 6 4 2" xfId="18470" xr:uid="{00000000-0005-0000-0000-000027480000}"/>
    <cellStyle name="Normal 2 6 6 4 2 2" xfId="18471" xr:uid="{00000000-0005-0000-0000-000028480000}"/>
    <cellStyle name="Normal 2 6 6 4 3" xfId="18472" xr:uid="{00000000-0005-0000-0000-000029480000}"/>
    <cellStyle name="Normal 2 6 6 5" xfId="18473" xr:uid="{00000000-0005-0000-0000-00002A480000}"/>
    <cellStyle name="Normal 2 6 6 5 2" xfId="18474" xr:uid="{00000000-0005-0000-0000-00002B480000}"/>
    <cellStyle name="Normal 2 6 6 6" xfId="18475" xr:uid="{00000000-0005-0000-0000-00002C480000}"/>
    <cellStyle name="Normal 2 6 6 6 2" xfId="18476" xr:uid="{00000000-0005-0000-0000-00002D480000}"/>
    <cellStyle name="Normal 2 6 6 7" xfId="18477" xr:uid="{00000000-0005-0000-0000-00002E480000}"/>
    <cellStyle name="Normal 2 6 7" xfId="18478" xr:uid="{00000000-0005-0000-0000-00002F480000}"/>
    <cellStyle name="Normal 2 6 7 2" xfId="18479" xr:uid="{00000000-0005-0000-0000-000030480000}"/>
    <cellStyle name="Normal 2 6 7 2 2" xfId="18480" xr:uid="{00000000-0005-0000-0000-000031480000}"/>
    <cellStyle name="Normal 2 6 7 2 2 2" xfId="18481" xr:uid="{00000000-0005-0000-0000-000032480000}"/>
    <cellStyle name="Normal 2 6 7 2 3" xfId="18482" xr:uid="{00000000-0005-0000-0000-000033480000}"/>
    <cellStyle name="Normal 2 6 7 3" xfId="18483" xr:uid="{00000000-0005-0000-0000-000034480000}"/>
    <cellStyle name="Normal 2 6 7 3 2" xfId="18484" xr:uid="{00000000-0005-0000-0000-000035480000}"/>
    <cellStyle name="Normal 2 6 7 3 2 2" xfId="18485" xr:uid="{00000000-0005-0000-0000-000036480000}"/>
    <cellStyle name="Normal 2 6 7 3 3" xfId="18486" xr:uid="{00000000-0005-0000-0000-000037480000}"/>
    <cellStyle name="Normal 2 6 7 4" xfId="18487" xr:uid="{00000000-0005-0000-0000-000038480000}"/>
    <cellStyle name="Normal 2 6 7 4 2" xfId="18488" xr:uid="{00000000-0005-0000-0000-000039480000}"/>
    <cellStyle name="Normal 2 6 7 4 2 2" xfId="18489" xr:uid="{00000000-0005-0000-0000-00003A480000}"/>
    <cellStyle name="Normal 2 6 7 4 3" xfId="18490" xr:uid="{00000000-0005-0000-0000-00003B480000}"/>
    <cellStyle name="Normal 2 6 7 5" xfId="18491" xr:uid="{00000000-0005-0000-0000-00003C480000}"/>
    <cellStyle name="Normal 2 6 7 5 2" xfId="18492" xr:uid="{00000000-0005-0000-0000-00003D480000}"/>
    <cellStyle name="Normal 2 6 7 6" xfId="18493" xr:uid="{00000000-0005-0000-0000-00003E480000}"/>
    <cellStyle name="Normal 2 6 7 6 2" xfId="18494" xr:uid="{00000000-0005-0000-0000-00003F480000}"/>
    <cellStyle name="Normal 2 6 7 7" xfId="18495" xr:uid="{00000000-0005-0000-0000-000040480000}"/>
    <cellStyle name="Normal 2 6 8" xfId="18496" xr:uid="{00000000-0005-0000-0000-000041480000}"/>
    <cellStyle name="Normal 2 6 8 2" xfId="18497" xr:uid="{00000000-0005-0000-0000-000042480000}"/>
    <cellStyle name="Normal 2 6 8 2 2" xfId="18498" xr:uid="{00000000-0005-0000-0000-000043480000}"/>
    <cellStyle name="Normal 2 6 8 3" xfId="18499" xr:uid="{00000000-0005-0000-0000-000044480000}"/>
    <cellStyle name="Normal 2 6 9" xfId="18500" xr:uid="{00000000-0005-0000-0000-000045480000}"/>
    <cellStyle name="Normal 2 6 9 2" xfId="18501" xr:uid="{00000000-0005-0000-0000-000046480000}"/>
    <cellStyle name="Normal 2 6 9 2 2" xfId="18502" xr:uid="{00000000-0005-0000-0000-000047480000}"/>
    <cellStyle name="Normal 2 6 9 3" xfId="18503" xr:uid="{00000000-0005-0000-0000-000048480000}"/>
    <cellStyle name="Normal 2 6_Confidential Information" xfId="18504" xr:uid="{00000000-0005-0000-0000-000049480000}"/>
    <cellStyle name="Normal 2 7" xfId="18505" xr:uid="{00000000-0005-0000-0000-00004A480000}"/>
    <cellStyle name="Normal 2 7 10" xfId="18506" xr:uid="{00000000-0005-0000-0000-00004B480000}"/>
    <cellStyle name="Normal 2 7 11" xfId="18507" xr:uid="{00000000-0005-0000-0000-00004C480000}"/>
    <cellStyle name="Normal 2 7 2" xfId="18508" xr:uid="{00000000-0005-0000-0000-00004D480000}"/>
    <cellStyle name="Normal 2 7 2 2" xfId="18509" xr:uid="{00000000-0005-0000-0000-00004E480000}"/>
    <cellStyle name="Normal 2 7 2 2 2" xfId="18510" xr:uid="{00000000-0005-0000-0000-00004F480000}"/>
    <cellStyle name="Normal 2 7 2 2 2 2" xfId="18511" xr:uid="{00000000-0005-0000-0000-000050480000}"/>
    <cellStyle name="Normal 2 7 2 2 3" xfId="18512" xr:uid="{00000000-0005-0000-0000-000051480000}"/>
    <cellStyle name="Normal 2 7 2 3" xfId="18513" xr:uid="{00000000-0005-0000-0000-000052480000}"/>
    <cellStyle name="Normal 2 7 2 3 2" xfId="18514" xr:uid="{00000000-0005-0000-0000-000053480000}"/>
    <cellStyle name="Normal 2 7 2 3 2 2" xfId="18515" xr:uid="{00000000-0005-0000-0000-000054480000}"/>
    <cellStyle name="Normal 2 7 2 3 3" xfId="18516" xr:uid="{00000000-0005-0000-0000-000055480000}"/>
    <cellStyle name="Normal 2 7 2 4" xfId="18517" xr:uid="{00000000-0005-0000-0000-000056480000}"/>
    <cellStyle name="Normal 2 7 2 4 2" xfId="18518" xr:uid="{00000000-0005-0000-0000-000057480000}"/>
    <cellStyle name="Normal 2 7 2 4 2 2" xfId="18519" xr:uid="{00000000-0005-0000-0000-000058480000}"/>
    <cellStyle name="Normal 2 7 2 4 3" xfId="18520" xr:uid="{00000000-0005-0000-0000-000059480000}"/>
    <cellStyle name="Normal 2 7 2 5" xfId="18521" xr:uid="{00000000-0005-0000-0000-00005A480000}"/>
    <cellStyle name="Normal 2 7 2 5 2" xfId="18522" xr:uid="{00000000-0005-0000-0000-00005B480000}"/>
    <cellStyle name="Normal 2 7 2 6" xfId="18523" xr:uid="{00000000-0005-0000-0000-00005C480000}"/>
    <cellStyle name="Normal 2 7 2 6 2" xfId="18524" xr:uid="{00000000-0005-0000-0000-00005D480000}"/>
    <cellStyle name="Normal 2 7 2 7" xfId="18525" xr:uid="{00000000-0005-0000-0000-00005E480000}"/>
    <cellStyle name="Normal 2 7 3" xfId="18526" xr:uid="{00000000-0005-0000-0000-00005F480000}"/>
    <cellStyle name="Normal 2 7 3 2" xfId="18527" xr:uid="{00000000-0005-0000-0000-000060480000}"/>
    <cellStyle name="Normal 2 7 3 2 2" xfId="18528" xr:uid="{00000000-0005-0000-0000-000061480000}"/>
    <cellStyle name="Normal 2 7 3 2 2 2" xfId="18529" xr:uid="{00000000-0005-0000-0000-000062480000}"/>
    <cellStyle name="Normal 2 7 3 2 3" xfId="18530" xr:uid="{00000000-0005-0000-0000-000063480000}"/>
    <cellStyle name="Normal 2 7 3 3" xfId="18531" xr:uid="{00000000-0005-0000-0000-000064480000}"/>
    <cellStyle name="Normal 2 7 3 3 2" xfId="18532" xr:uid="{00000000-0005-0000-0000-000065480000}"/>
    <cellStyle name="Normal 2 7 3 3 2 2" xfId="18533" xr:uid="{00000000-0005-0000-0000-000066480000}"/>
    <cellStyle name="Normal 2 7 3 3 3" xfId="18534" xr:uid="{00000000-0005-0000-0000-000067480000}"/>
    <cellStyle name="Normal 2 7 3 4" xfId="18535" xr:uid="{00000000-0005-0000-0000-000068480000}"/>
    <cellStyle name="Normal 2 7 3 4 2" xfId="18536" xr:uid="{00000000-0005-0000-0000-000069480000}"/>
    <cellStyle name="Normal 2 7 3 4 2 2" xfId="18537" xr:uid="{00000000-0005-0000-0000-00006A480000}"/>
    <cellStyle name="Normal 2 7 3 4 3" xfId="18538" xr:uid="{00000000-0005-0000-0000-00006B480000}"/>
    <cellStyle name="Normal 2 7 3 5" xfId="18539" xr:uid="{00000000-0005-0000-0000-00006C480000}"/>
    <cellStyle name="Normal 2 7 3 5 2" xfId="18540" xr:uid="{00000000-0005-0000-0000-00006D480000}"/>
    <cellStyle name="Normal 2 7 3 6" xfId="18541" xr:uid="{00000000-0005-0000-0000-00006E480000}"/>
    <cellStyle name="Normal 2 7 3 6 2" xfId="18542" xr:uid="{00000000-0005-0000-0000-00006F480000}"/>
    <cellStyle name="Normal 2 7 3 7" xfId="18543" xr:uid="{00000000-0005-0000-0000-000070480000}"/>
    <cellStyle name="Normal 2 7 4" xfId="18544" xr:uid="{00000000-0005-0000-0000-000071480000}"/>
    <cellStyle name="Normal 2 7 4 2" xfId="18545" xr:uid="{00000000-0005-0000-0000-000072480000}"/>
    <cellStyle name="Normal 2 7 4 2 2" xfId="18546" xr:uid="{00000000-0005-0000-0000-000073480000}"/>
    <cellStyle name="Normal 2 7 4 3" xfId="18547" xr:uid="{00000000-0005-0000-0000-000074480000}"/>
    <cellStyle name="Normal 2 7 5" xfId="18548" xr:uid="{00000000-0005-0000-0000-000075480000}"/>
    <cellStyle name="Normal 2 7 5 2" xfId="18549" xr:uid="{00000000-0005-0000-0000-000076480000}"/>
    <cellStyle name="Normal 2 7 5 2 2" xfId="18550" xr:uid="{00000000-0005-0000-0000-000077480000}"/>
    <cellStyle name="Normal 2 7 5 3" xfId="18551" xr:uid="{00000000-0005-0000-0000-000078480000}"/>
    <cellStyle name="Normal 2 7 6" xfId="18552" xr:uid="{00000000-0005-0000-0000-000079480000}"/>
    <cellStyle name="Normal 2 7 6 2" xfId="18553" xr:uid="{00000000-0005-0000-0000-00007A480000}"/>
    <cellStyle name="Normal 2 7 6 2 2" xfId="18554" xr:uid="{00000000-0005-0000-0000-00007B480000}"/>
    <cellStyle name="Normal 2 7 6 3" xfId="18555" xr:uid="{00000000-0005-0000-0000-00007C480000}"/>
    <cellStyle name="Normal 2 7 7" xfId="18556" xr:uid="{00000000-0005-0000-0000-00007D480000}"/>
    <cellStyle name="Normal 2 7 7 2" xfId="18557" xr:uid="{00000000-0005-0000-0000-00007E480000}"/>
    <cellStyle name="Normal 2 7 8" xfId="18558" xr:uid="{00000000-0005-0000-0000-00007F480000}"/>
    <cellStyle name="Normal 2 7 8 2" xfId="18559" xr:uid="{00000000-0005-0000-0000-000080480000}"/>
    <cellStyle name="Normal 2 7 9" xfId="18560" xr:uid="{00000000-0005-0000-0000-000081480000}"/>
    <cellStyle name="Normal 2 8" xfId="18561" xr:uid="{00000000-0005-0000-0000-000082480000}"/>
    <cellStyle name="Normal 2 8 2" xfId="18562" xr:uid="{00000000-0005-0000-0000-000083480000}"/>
    <cellStyle name="Normal 2 8 2 2" xfId="18563" xr:uid="{00000000-0005-0000-0000-000084480000}"/>
    <cellStyle name="Normal 2 8 2 2 2" xfId="18564" xr:uid="{00000000-0005-0000-0000-000085480000}"/>
    <cellStyle name="Normal 2 8 2 2 2 2" xfId="18565" xr:uid="{00000000-0005-0000-0000-000086480000}"/>
    <cellStyle name="Normal 2 8 2 2 3" xfId="18566" xr:uid="{00000000-0005-0000-0000-000087480000}"/>
    <cellStyle name="Normal 2 8 2 3" xfId="18567" xr:uid="{00000000-0005-0000-0000-000088480000}"/>
    <cellStyle name="Normal 2 8 2 3 2" xfId="18568" xr:uid="{00000000-0005-0000-0000-000089480000}"/>
    <cellStyle name="Normal 2 8 2 3 2 2" xfId="18569" xr:uid="{00000000-0005-0000-0000-00008A480000}"/>
    <cellStyle name="Normal 2 8 2 3 3" xfId="18570" xr:uid="{00000000-0005-0000-0000-00008B480000}"/>
    <cellStyle name="Normal 2 8 2 4" xfId="18571" xr:uid="{00000000-0005-0000-0000-00008C480000}"/>
    <cellStyle name="Normal 2 8 2 4 2" xfId="18572" xr:uid="{00000000-0005-0000-0000-00008D480000}"/>
    <cellStyle name="Normal 2 8 2 4 2 2" xfId="18573" xr:uid="{00000000-0005-0000-0000-00008E480000}"/>
    <cellStyle name="Normal 2 8 2 4 3" xfId="18574" xr:uid="{00000000-0005-0000-0000-00008F480000}"/>
    <cellStyle name="Normal 2 8 2 5" xfId="18575" xr:uid="{00000000-0005-0000-0000-000090480000}"/>
    <cellStyle name="Normal 2 8 2 5 2" xfId="18576" xr:uid="{00000000-0005-0000-0000-000091480000}"/>
    <cellStyle name="Normal 2 8 2 6" xfId="18577" xr:uid="{00000000-0005-0000-0000-000092480000}"/>
    <cellStyle name="Normal 2 8 2 6 2" xfId="18578" xr:uid="{00000000-0005-0000-0000-000093480000}"/>
    <cellStyle name="Normal 2 8 2 7" xfId="18579" xr:uid="{00000000-0005-0000-0000-000094480000}"/>
    <cellStyle name="Normal 2 8 3" xfId="18580" xr:uid="{00000000-0005-0000-0000-000095480000}"/>
    <cellStyle name="Normal 2 8 3 2" xfId="18581" xr:uid="{00000000-0005-0000-0000-000096480000}"/>
    <cellStyle name="Normal 2 8 3 2 2" xfId="18582" xr:uid="{00000000-0005-0000-0000-000097480000}"/>
    <cellStyle name="Normal 2 8 3 2 2 2" xfId="18583" xr:uid="{00000000-0005-0000-0000-000098480000}"/>
    <cellStyle name="Normal 2 8 3 2 3" xfId="18584" xr:uid="{00000000-0005-0000-0000-000099480000}"/>
    <cellStyle name="Normal 2 8 3 3" xfId="18585" xr:uid="{00000000-0005-0000-0000-00009A480000}"/>
    <cellStyle name="Normal 2 8 3 3 2" xfId="18586" xr:uid="{00000000-0005-0000-0000-00009B480000}"/>
    <cellStyle name="Normal 2 8 3 3 2 2" xfId="18587" xr:uid="{00000000-0005-0000-0000-00009C480000}"/>
    <cellStyle name="Normal 2 8 3 3 3" xfId="18588" xr:uid="{00000000-0005-0000-0000-00009D480000}"/>
    <cellStyle name="Normal 2 8 3 4" xfId="18589" xr:uid="{00000000-0005-0000-0000-00009E480000}"/>
    <cellStyle name="Normal 2 8 3 4 2" xfId="18590" xr:uid="{00000000-0005-0000-0000-00009F480000}"/>
    <cellStyle name="Normal 2 8 3 4 2 2" xfId="18591" xr:uid="{00000000-0005-0000-0000-0000A0480000}"/>
    <cellStyle name="Normal 2 8 3 4 3" xfId="18592" xr:uid="{00000000-0005-0000-0000-0000A1480000}"/>
    <cellStyle name="Normal 2 8 3 5" xfId="18593" xr:uid="{00000000-0005-0000-0000-0000A2480000}"/>
    <cellStyle name="Normal 2 8 3 5 2" xfId="18594" xr:uid="{00000000-0005-0000-0000-0000A3480000}"/>
    <cellStyle name="Normal 2 8 3 6" xfId="18595" xr:uid="{00000000-0005-0000-0000-0000A4480000}"/>
    <cellStyle name="Normal 2 8 3 6 2" xfId="18596" xr:uid="{00000000-0005-0000-0000-0000A5480000}"/>
    <cellStyle name="Normal 2 8 3 7" xfId="18597" xr:uid="{00000000-0005-0000-0000-0000A6480000}"/>
    <cellStyle name="Normal 2 8 4" xfId="18598" xr:uid="{00000000-0005-0000-0000-0000A7480000}"/>
    <cellStyle name="Normal 2 8 4 2" xfId="18599" xr:uid="{00000000-0005-0000-0000-0000A8480000}"/>
    <cellStyle name="Normal 2 8 4 2 2" xfId="18600" xr:uid="{00000000-0005-0000-0000-0000A9480000}"/>
    <cellStyle name="Normal 2 8 4 3" xfId="18601" xr:uid="{00000000-0005-0000-0000-0000AA480000}"/>
    <cellStyle name="Normal 2 8 5" xfId="18602" xr:uid="{00000000-0005-0000-0000-0000AB480000}"/>
    <cellStyle name="Normal 2 8 5 2" xfId="18603" xr:uid="{00000000-0005-0000-0000-0000AC480000}"/>
    <cellStyle name="Normal 2 8 5 2 2" xfId="18604" xr:uid="{00000000-0005-0000-0000-0000AD480000}"/>
    <cellStyle name="Normal 2 8 5 3" xfId="18605" xr:uid="{00000000-0005-0000-0000-0000AE480000}"/>
    <cellStyle name="Normal 2 8 6" xfId="18606" xr:uid="{00000000-0005-0000-0000-0000AF480000}"/>
    <cellStyle name="Normal 2 8 6 2" xfId="18607" xr:uid="{00000000-0005-0000-0000-0000B0480000}"/>
    <cellStyle name="Normal 2 8 6 2 2" xfId="18608" xr:uid="{00000000-0005-0000-0000-0000B1480000}"/>
    <cellStyle name="Normal 2 8 6 3" xfId="18609" xr:uid="{00000000-0005-0000-0000-0000B2480000}"/>
    <cellStyle name="Normal 2 8 7" xfId="18610" xr:uid="{00000000-0005-0000-0000-0000B3480000}"/>
    <cellStyle name="Normal 2 8 7 2" xfId="18611" xr:uid="{00000000-0005-0000-0000-0000B4480000}"/>
    <cellStyle name="Normal 2 8 8" xfId="18612" xr:uid="{00000000-0005-0000-0000-0000B5480000}"/>
    <cellStyle name="Normal 2 8 8 2" xfId="18613" xr:uid="{00000000-0005-0000-0000-0000B6480000}"/>
    <cellStyle name="Normal 2 8 9" xfId="18614" xr:uid="{00000000-0005-0000-0000-0000B7480000}"/>
    <cellStyle name="Normal 2 9" xfId="18615" xr:uid="{00000000-0005-0000-0000-0000B8480000}"/>
    <cellStyle name="Normal 2 9 2" xfId="18616" xr:uid="{00000000-0005-0000-0000-0000B9480000}"/>
    <cellStyle name="Normal 2 9 2 2" xfId="18617" xr:uid="{00000000-0005-0000-0000-0000BA480000}"/>
    <cellStyle name="Normal 2 9 2 2 2" xfId="18618" xr:uid="{00000000-0005-0000-0000-0000BB480000}"/>
    <cellStyle name="Normal 2 9 2 2 2 2" xfId="18619" xr:uid="{00000000-0005-0000-0000-0000BC480000}"/>
    <cellStyle name="Normal 2 9 2 2 3" xfId="18620" xr:uid="{00000000-0005-0000-0000-0000BD480000}"/>
    <cellStyle name="Normal 2 9 2 3" xfId="18621" xr:uid="{00000000-0005-0000-0000-0000BE480000}"/>
    <cellStyle name="Normal 2 9 2 3 2" xfId="18622" xr:uid="{00000000-0005-0000-0000-0000BF480000}"/>
    <cellStyle name="Normal 2 9 2 3 2 2" xfId="18623" xr:uid="{00000000-0005-0000-0000-0000C0480000}"/>
    <cellStyle name="Normal 2 9 2 3 3" xfId="18624" xr:uid="{00000000-0005-0000-0000-0000C1480000}"/>
    <cellStyle name="Normal 2 9 2 4" xfId="18625" xr:uid="{00000000-0005-0000-0000-0000C2480000}"/>
    <cellStyle name="Normal 2 9 2 4 2" xfId="18626" xr:uid="{00000000-0005-0000-0000-0000C3480000}"/>
    <cellStyle name="Normal 2 9 2 4 2 2" xfId="18627" xr:uid="{00000000-0005-0000-0000-0000C4480000}"/>
    <cellStyle name="Normal 2 9 2 4 3" xfId="18628" xr:uid="{00000000-0005-0000-0000-0000C5480000}"/>
    <cellStyle name="Normal 2 9 2 5" xfId="18629" xr:uid="{00000000-0005-0000-0000-0000C6480000}"/>
    <cellStyle name="Normal 2 9 2 5 2" xfId="18630" xr:uid="{00000000-0005-0000-0000-0000C7480000}"/>
    <cellStyle name="Normal 2 9 2 6" xfId="18631" xr:uid="{00000000-0005-0000-0000-0000C8480000}"/>
    <cellStyle name="Normal 2 9 2 6 2" xfId="18632" xr:uid="{00000000-0005-0000-0000-0000C9480000}"/>
    <cellStyle name="Normal 2 9 2 7" xfId="18633" xr:uid="{00000000-0005-0000-0000-0000CA480000}"/>
    <cellStyle name="Normal 2 9 3" xfId="18634" xr:uid="{00000000-0005-0000-0000-0000CB480000}"/>
    <cellStyle name="Normal 2 9 3 2" xfId="18635" xr:uid="{00000000-0005-0000-0000-0000CC480000}"/>
    <cellStyle name="Normal 2 9 3 2 2" xfId="18636" xr:uid="{00000000-0005-0000-0000-0000CD480000}"/>
    <cellStyle name="Normal 2 9 3 3" xfId="18637" xr:uid="{00000000-0005-0000-0000-0000CE480000}"/>
    <cellStyle name="Normal 2 9 4" xfId="18638" xr:uid="{00000000-0005-0000-0000-0000CF480000}"/>
    <cellStyle name="Normal 2 9 4 2" xfId="18639" xr:uid="{00000000-0005-0000-0000-0000D0480000}"/>
    <cellStyle name="Normal 2 9 4 2 2" xfId="18640" xr:uid="{00000000-0005-0000-0000-0000D1480000}"/>
    <cellStyle name="Normal 2 9 4 3" xfId="18641" xr:uid="{00000000-0005-0000-0000-0000D2480000}"/>
    <cellStyle name="Normal 2 9 5" xfId="18642" xr:uid="{00000000-0005-0000-0000-0000D3480000}"/>
    <cellStyle name="Normal 2 9 5 2" xfId="18643" xr:uid="{00000000-0005-0000-0000-0000D4480000}"/>
    <cellStyle name="Normal 2 9 5 2 2" xfId="18644" xr:uid="{00000000-0005-0000-0000-0000D5480000}"/>
    <cellStyle name="Normal 2 9 5 3" xfId="18645" xr:uid="{00000000-0005-0000-0000-0000D6480000}"/>
    <cellStyle name="Normal 2 9 6" xfId="18646" xr:uid="{00000000-0005-0000-0000-0000D7480000}"/>
    <cellStyle name="Normal 2 9 6 2" xfId="18647" xr:uid="{00000000-0005-0000-0000-0000D8480000}"/>
    <cellStyle name="Normal 2 9 7" xfId="18648" xr:uid="{00000000-0005-0000-0000-0000D9480000}"/>
    <cellStyle name="Normal 2 9 7 2" xfId="18649" xr:uid="{00000000-0005-0000-0000-0000DA480000}"/>
    <cellStyle name="Normal 2 9 8" xfId="18650" xr:uid="{00000000-0005-0000-0000-0000DB480000}"/>
    <cellStyle name="Normal 2_Confidential Information" xfId="18651" xr:uid="{00000000-0005-0000-0000-0000DC480000}"/>
    <cellStyle name="Normal 20" xfId="18652" xr:uid="{00000000-0005-0000-0000-0000DD480000}"/>
    <cellStyle name="Normal 20 10" xfId="18653" xr:uid="{00000000-0005-0000-0000-0000DE480000}"/>
    <cellStyle name="Normal 20 10 2" xfId="18654" xr:uid="{00000000-0005-0000-0000-0000DF480000}"/>
    <cellStyle name="Normal 20 10 2 2" xfId="18655" xr:uid="{00000000-0005-0000-0000-0000E0480000}"/>
    <cellStyle name="Normal 20 10 3" xfId="18656" xr:uid="{00000000-0005-0000-0000-0000E1480000}"/>
    <cellStyle name="Normal 20 11" xfId="18657" xr:uid="{00000000-0005-0000-0000-0000E2480000}"/>
    <cellStyle name="Normal 20 11 2" xfId="18658" xr:uid="{00000000-0005-0000-0000-0000E3480000}"/>
    <cellStyle name="Normal 20 11 2 2" xfId="18659" xr:uid="{00000000-0005-0000-0000-0000E4480000}"/>
    <cellStyle name="Normal 20 11 3" xfId="18660" xr:uid="{00000000-0005-0000-0000-0000E5480000}"/>
    <cellStyle name="Normal 20 12" xfId="18661" xr:uid="{00000000-0005-0000-0000-0000E6480000}"/>
    <cellStyle name="Normal 20 12 2" xfId="18662" xr:uid="{00000000-0005-0000-0000-0000E7480000}"/>
    <cellStyle name="Normal 20 12 2 2" xfId="18663" xr:uid="{00000000-0005-0000-0000-0000E8480000}"/>
    <cellStyle name="Normal 20 12 3" xfId="18664" xr:uid="{00000000-0005-0000-0000-0000E9480000}"/>
    <cellStyle name="Normal 20 13" xfId="18665" xr:uid="{00000000-0005-0000-0000-0000EA480000}"/>
    <cellStyle name="Normal 20 13 2" xfId="18666" xr:uid="{00000000-0005-0000-0000-0000EB480000}"/>
    <cellStyle name="Normal 20 14" xfId="18667" xr:uid="{00000000-0005-0000-0000-0000EC480000}"/>
    <cellStyle name="Normal 20 14 2" xfId="18668" xr:uid="{00000000-0005-0000-0000-0000ED480000}"/>
    <cellStyle name="Normal 20 15" xfId="18669" xr:uid="{00000000-0005-0000-0000-0000EE480000}"/>
    <cellStyle name="Normal 20 2" xfId="18670" xr:uid="{00000000-0005-0000-0000-0000EF480000}"/>
    <cellStyle name="Normal 20 2 10" xfId="18671" xr:uid="{00000000-0005-0000-0000-0000F0480000}"/>
    <cellStyle name="Normal 20 2 10 2" xfId="18672" xr:uid="{00000000-0005-0000-0000-0000F1480000}"/>
    <cellStyle name="Normal 20 2 10 2 2" xfId="18673" xr:uid="{00000000-0005-0000-0000-0000F2480000}"/>
    <cellStyle name="Normal 20 2 10 3" xfId="18674" xr:uid="{00000000-0005-0000-0000-0000F3480000}"/>
    <cellStyle name="Normal 20 2 11" xfId="18675" xr:uid="{00000000-0005-0000-0000-0000F4480000}"/>
    <cellStyle name="Normal 20 2 11 2" xfId="18676" xr:uid="{00000000-0005-0000-0000-0000F5480000}"/>
    <cellStyle name="Normal 20 2 12" xfId="18677" xr:uid="{00000000-0005-0000-0000-0000F6480000}"/>
    <cellStyle name="Normal 20 2 12 2" xfId="18678" xr:uid="{00000000-0005-0000-0000-0000F7480000}"/>
    <cellStyle name="Normal 20 2 13" xfId="18679" xr:uid="{00000000-0005-0000-0000-0000F8480000}"/>
    <cellStyle name="Normal 20 2 2" xfId="18680" xr:uid="{00000000-0005-0000-0000-0000F9480000}"/>
    <cellStyle name="Normal 20 2 2 10" xfId="18681" xr:uid="{00000000-0005-0000-0000-0000FA480000}"/>
    <cellStyle name="Normal 20 2 2 10 2" xfId="18682" xr:uid="{00000000-0005-0000-0000-0000FB480000}"/>
    <cellStyle name="Normal 20 2 2 11" xfId="18683" xr:uid="{00000000-0005-0000-0000-0000FC480000}"/>
    <cellStyle name="Normal 20 2 2 2" xfId="18684" xr:uid="{00000000-0005-0000-0000-0000FD480000}"/>
    <cellStyle name="Normal 20 2 2 2 2" xfId="18685" xr:uid="{00000000-0005-0000-0000-0000FE480000}"/>
    <cellStyle name="Normal 20 2 2 2 2 2" xfId="18686" xr:uid="{00000000-0005-0000-0000-0000FF480000}"/>
    <cellStyle name="Normal 20 2 2 2 2 2 2" xfId="18687" xr:uid="{00000000-0005-0000-0000-000000490000}"/>
    <cellStyle name="Normal 20 2 2 2 2 2 2 2" xfId="18688" xr:uid="{00000000-0005-0000-0000-000001490000}"/>
    <cellStyle name="Normal 20 2 2 2 2 2 3" xfId="18689" xr:uid="{00000000-0005-0000-0000-000002490000}"/>
    <cellStyle name="Normal 20 2 2 2 2 3" xfId="18690" xr:uid="{00000000-0005-0000-0000-000003490000}"/>
    <cellStyle name="Normal 20 2 2 2 2 3 2" xfId="18691" xr:uid="{00000000-0005-0000-0000-000004490000}"/>
    <cellStyle name="Normal 20 2 2 2 2 3 2 2" xfId="18692" xr:uid="{00000000-0005-0000-0000-000005490000}"/>
    <cellStyle name="Normal 20 2 2 2 2 3 3" xfId="18693" xr:uid="{00000000-0005-0000-0000-000006490000}"/>
    <cellStyle name="Normal 20 2 2 2 2 4" xfId="18694" xr:uid="{00000000-0005-0000-0000-000007490000}"/>
    <cellStyle name="Normal 20 2 2 2 2 4 2" xfId="18695" xr:uid="{00000000-0005-0000-0000-000008490000}"/>
    <cellStyle name="Normal 20 2 2 2 2 4 2 2" xfId="18696" xr:uid="{00000000-0005-0000-0000-000009490000}"/>
    <cellStyle name="Normal 20 2 2 2 2 4 3" xfId="18697" xr:uid="{00000000-0005-0000-0000-00000A490000}"/>
    <cellStyle name="Normal 20 2 2 2 2 5" xfId="18698" xr:uid="{00000000-0005-0000-0000-00000B490000}"/>
    <cellStyle name="Normal 20 2 2 2 2 5 2" xfId="18699" xr:uid="{00000000-0005-0000-0000-00000C490000}"/>
    <cellStyle name="Normal 20 2 2 2 2 6" xfId="18700" xr:uid="{00000000-0005-0000-0000-00000D490000}"/>
    <cellStyle name="Normal 20 2 2 2 2 6 2" xfId="18701" xr:uid="{00000000-0005-0000-0000-00000E490000}"/>
    <cellStyle name="Normal 20 2 2 2 2 7" xfId="18702" xr:uid="{00000000-0005-0000-0000-00000F490000}"/>
    <cellStyle name="Normal 20 2 2 2 3" xfId="18703" xr:uid="{00000000-0005-0000-0000-000010490000}"/>
    <cellStyle name="Normal 20 2 2 2 3 2" xfId="18704" xr:uid="{00000000-0005-0000-0000-000011490000}"/>
    <cellStyle name="Normal 20 2 2 2 3 2 2" xfId="18705" xr:uid="{00000000-0005-0000-0000-000012490000}"/>
    <cellStyle name="Normal 20 2 2 2 3 2 2 2" xfId="18706" xr:uid="{00000000-0005-0000-0000-000013490000}"/>
    <cellStyle name="Normal 20 2 2 2 3 2 3" xfId="18707" xr:uid="{00000000-0005-0000-0000-000014490000}"/>
    <cellStyle name="Normal 20 2 2 2 3 3" xfId="18708" xr:uid="{00000000-0005-0000-0000-000015490000}"/>
    <cellStyle name="Normal 20 2 2 2 3 3 2" xfId="18709" xr:uid="{00000000-0005-0000-0000-000016490000}"/>
    <cellStyle name="Normal 20 2 2 2 3 3 2 2" xfId="18710" xr:uid="{00000000-0005-0000-0000-000017490000}"/>
    <cellStyle name="Normal 20 2 2 2 3 3 3" xfId="18711" xr:uid="{00000000-0005-0000-0000-000018490000}"/>
    <cellStyle name="Normal 20 2 2 2 3 4" xfId="18712" xr:uid="{00000000-0005-0000-0000-000019490000}"/>
    <cellStyle name="Normal 20 2 2 2 3 4 2" xfId="18713" xr:uid="{00000000-0005-0000-0000-00001A490000}"/>
    <cellStyle name="Normal 20 2 2 2 3 4 2 2" xfId="18714" xr:uid="{00000000-0005-0000-0000-00001B490000}"/>
    <cellStyle name="Normal 20 2 2 2 3 4 3" xfId="18715" xr:uid="{00000000-0005-0000-0000-00001C490000}"/>
    <cellStyle name="Normal 20 2 2 2 3 5" xfId="18716" xr:uid="{00000000-0005-0000-0000-00001D490000}"/>
    <cellStyle name="Normal 20 2 2 2 3 5 2" xfId="18717" xr:uid="{00000000-0005-0000-0000-00001E490000}"/>
    <cellStyle name="Normal 20 2 2 2 3 6" xfId="18718" xr:uid="{00000000-0005-0000-0000-00001F490000}"/>
    <cellStyle name="Normal 20 2 2 2 3 6 2" xfId="18719" xr:uid="{00000000-0005-0000-0000-000020490000}"/>
    <cellStyle name="Normal 20 2 2 2 3 7" xfId="18720" xr:uid="{00000000-0005-0000-0000-000021490000}"/>
    <cellStyle name="Normal 20 2 2 2 4" xfId="18721" xr:uid="{00000000-0005-0000-0000-000022490000}"/>
    <cellStyle name="Normal 20 2 2 2 4 2" xfId="18722" xr:uid="{00000000-0005-0000-0000-000023490000}"/>
    <cellStyle name="Normal 20 2 2 2 4 2 2" xfId="18723" xr:uid="{00000000-0005-0000-0000-000024490000}"/>
    <cellStyle name="Normal 20 2 2 2 4 3" xfId="18724" xr:uid="{00000000-0005-0000-0000-000025490000}"/>
    <cellStyle name="Normal 20 2 2 2 5" xfId="18725" xr:uid="{00000000-0005-0000-0000-000026490000}"/>
    <cellStyle name="Normal 20 2 2 2 5 2" xfId="18726" xr:uid="{00000000-0005-0000-0000-000027490000}"/>
    <cellStyle name="Normal 20 2 2 2 5 2 2" xfId="18727" xr:uid="{00000000-0005-0000-0000-000028490000}"/>
    <cellStyle name="Normal 20 2 2 2 5 3" xfId="18728" xr:uid="{00000000-0005-0000-0000-000029490000}"/>
    <cellStyle name="Normal 20 2 2 2 6" xfId="18729" xr:uid="{00000000-0005-0000-0000-00002A490000}"/>
    <cellStyle name="Normal 20 2 2 2 6 2" xfId="18730" xr:uid="{00000000-0005-0000-0000-00002B490000}"/>
    <cellStyle name="Normal 20 2 2 2 6 2 2" xfId="18731" xr:uid="{00000000-0005-0000-0000-00002C490000}"/>
    <cellStyle name="Normal 20 2 2 2 6 3" xfId="18732" xr:uid="{00000000-0005-0000-0000-00002D490000}"/>
    <cellStyle name="Normal 20 2 2 2 7" xfId="18733" xr:uid="{00000000-0005-0000-0000-00002E490000}"/>
    <cellStyle name="Normal 20 2 2 2 7 2" xfId="18734" xr:uid="{00000000-0005-0000-0000-00002F490000}"/>
    <cellStyle name="Normal 20 2 2 2 8" xfId="18735" xr:uid="{00000000-0005-0000-0000-000030490000}"/>
    <cellStyle name="Normal 20 2 2 2 8 2" xfId="18736" xr:uid="{00000000-0005-0000-0000-000031490000}"/>
    <cellStyle name="Normal 20 2 2 2 9" xfId="18737" xr:uid="{00000000-0005-0000-0000-000032490000}"/>
    <cellStyle name="Normal 20 2 2 3" xfId="18738" xr:uid="{00000000-0005-0000-0000-000033490000}"/>
    <cellStyle name="Normal 20 2 2 3 2" xfId="18739" xr:uid="{00000000-0005-0000-0000-000034490000}"/>
    <cellStyle name="Normal 20 2 2 3 2 2" xfId="18740" xr:uid="{00000000-0005-0000-0000-000035490000}"/>
    <cellStyle name="Normal 20 2 2 3 2 2 2" xfId="18741" xr:uid="{00000000-0005-0000-0000-000036490000}"/>
    <cellStyle name="Normal 20 2 2 3 2 2 2 2" xfId="18742" xr:uid="{00000000-0005-0000-0000-000037490000}"/>
    <cellStyle name="Normal 20 2 2 3 2 2 3" xfId="18743" xr:uid="{00000000-0005-0000-0000-000038490000}"/>
    <cellStyle name="Normal 20 2 2 3 2 3" xfId="18744" xr:uid="{00000000-0005-0000-0000-000039490000}"/>
    <cellStyle name="Normal 20 2 2 3 2 3 2" xfId="18745" xr:uid="{00000000-0005-0000-0000-00003A490000}"/>
    <cellStyle name="Normal 20 2 2 3 2 3 2 2" xfId="18746" xr:uid="{00000000-0005-0000-0000-00003B490000}"/>
    <cellStyle name="Normal 20 2 2 3 2 3 3" xfId="18747" xr:uid="{00000000-0005-0000-0000-00003C490000}"/>
    <cellStyle name="Normal 20 2 2 3 2 4" xfId="18748" xr:uid="{00000000-0005-0000-0000-00003D490000}"/>
    <cellStyle name="Normal 20 2 2 3 2 4 2" xfId="18749" xr:uid="{00000000-0005-0000-0000-00003E490000}"/>
    <cellStyle name="Normal 20 2 2 3 2 4 2 2" xfId="18750" xr:uid="{00000000-0005-0000-0000-00003F490000}"/>
    <cellStyle name="Normal 20 2 2 3 2 4 3" xfId="18751" xr:uid="{00000000-0005-0000-0000-000040490000}"/>
    <cellStyle name="Normal 20 2 2 3 2 5" xfId="18752" xr:uid="{00000000-0005-0000-0000-000041490000}"/>
    <cellStyle name="Normal 20 2 2 3 2 5 2" xfId="18753" xr:uid="{00000000-0005-0000-0000-000042490000}"/>
    <cellStyle name="Normal 20 2 2 3 2 6" xfId="18754" xr:uid="{00000000-0005-0000-0000-000043490000}"/>
    <cellStyle name="Normal 20 2 2 3 2 6 2" xfId="18755" xr:uid="{00000000-0005-0000-0000-000044490000}"/>
    <cellStyle name="Normal 20 2 2 3 2 7" xfId="18756" xr:uid="{00000000-0005-0000-0000-000045490000}"/>
    <cellStyle name="Normal 20 2 2 3 3" xfId="18757" xr:uid="{00000000-0005-0000-0000-000046490000}"/>
    <cellStyle name="Normal 20 2 2 3 3 2" xfId="18758" xr:uid="{00000000-0005-0000-0000-000047490000}"/>
    <cellStyle name="Normal 20 2 2 3 3 2 2" xfId="18759" xr:uid="{00000000-0005-0000-0000-000048490000}"/>
    <cellStyle name="Normal 20 2 2 3 3 3" xfId="18760" xr:uid="{00000000-0005-0000-0000-000049490000}"/>
    <cellStyle name="Normal 20 2 2 3 4" xfId="18761" xr:uid="{00000000-0005-0000-0000-00004A490000}"/>
    <cellStyle name="Normal 20 2 2 3 4 2" xfId="18762" xr:uid="{00000000-0005-0000-0000-00004B490000}"/>
    <cellStyle name="Normal 20 2 2 3 4 2 2" xfId="18763" xr:uid="{00000000-0005-0000-0000-00004C490000}"/>
    <cellStyle name="Normal 20 2 2 3 4 3" xfId="18764" xr:uid="{00000000-0005-0000-0000-00004D490000}"/>
    <cellStyle name="Normal 20 2 2 3 5" xfId="18765" xr:uid="{00000000-0005-0000-0000-00004E490000}"/>
    <cellStyle name="Normal 20 2 2 3 5 2" xfId="18766" xr:uid="{00000000-0005-0000-0000-00004F490000}"/>
    <cellStyle name="Normal 20 2 2 3 5 2 2" xfId="18767" xr:uid="{00000000-0005-0000-0000-000050490000}"/>
    <cellStyle name="Normal 20 2 2 3 5 3" xfId="18768" xr:uid="{00000000-0005-0000-0000-000051490000}"/>
    <cellStyle name="Normal 20 2 2 3 6" xfId="18769" xr:uid="{00000000-0005-0000-0000-000052490000}"/>
    <cellStyle name="Normal 20 2 2 3 6 2" xfId="18770" xr:uid="{00000000-0005-0000-0000-000053490000}"/>
    <cellStyle name="Normal 20 2 2 3 7" xfId="18771" xr:uid="{00000000-0005-0000-0000-000054490000}"/>
    <cellStyle name="Normal 20 2 2 3 7 2" xfId="18772" xr:uid="{00000000-0005-0000-0000-000055490000}"/>
    <cellStyle name="Normal 20 2 2 3 8" xfId="18773" xr:uid="{00000000-0005-0000-0000-000056490000}"/>
    <cellStyle name="Normal 20 2 2 4" xfId="18774" xr:uid="{00000000-0005-0000-0000-000057490000}"/>
    <cellStyle name="Normal 20 2 2 4 2" xfId="18775" xr:uid="{00000000-0005-0000-0000-000058490000}"/>
    <cellStyle name="Normal 20 2 2 4 2 2" xfId="18776" xr:uid="{00000000-0005-0000-0000-000059490000}"/>
    <cellStyle name="Normal 20 2 2 4 2 2 2" xfId="18777" xr:uid="{00000000-0005-0000-0000-00005A490000}"/>
    <cellStyle name="Normal 20 2 2 4 2 3" xfId="18778" xr:uid="{00000000-0005-0000-0000-00005B490000}"/>
    <cellStyle name="Normal 20 2 2 4 3" xfId="18779" xr:uid="{00000000-0005-0000-0000-00005C490000}"/>
    <cellStyle name="Normal 20 2 2 4 3 2" xfId="18780" xr:uid="{00000000-0005-0000-0000-00005D490000}"/>
    <cellStyle name="Normal 20 2 2 4 3 2 2" xfId="18781" xr:uid="{00000000-0005-0000-0000-00005E490000}"/>
    <cellStyle name="Normal 20 2 2 4 3 3" xfId="18782" xr:uid="{00000000-0005-0000-0000-00005F490000}"/>
    <cellStyle name="Normal 20 2 2 4 4" xfId="18783" xr:uid="{00000000-0005-0000-0000-000060490000}"/>
    <cellStyle name="Normal 20 2 2 4 4 2" xfId="18784" xr:uid="{00000000-0005-0000-0000-000061490000}"/>
    <cellStyle name="Normal 20 2 2 4 4 2 2" xfId="18785" xr:uid="{00000000-0005-0000-0000-000062490000}"/>
    <cellStyle name="Normal 20 2 2 4 4 3" xfId="18786" xr:uid="{00000000-0005-0000-0000-000063490000}"/>
    <cellStyle name="Normal 20 2 2 4 5" xfId="18787" xr:uid="{00000000-0005-0000-0000-000064490000}"/>
    <cellStyle name="Normal 20 2 2 4 5 2" xfId="18788" xr:uid="{00000000-0005-0000-0000-000065490000}"/>
    <cellStyle name="Normal 20 2 2 4 6" xfId="18789" xr:uid="{00000000-0005-0000-0000-000066490000}"/>
    <cellStyle name="Normal 20 2 2 4 6 2" xfId="18790" xr:uid="{00000000-0005-0000-0000-000067490000}"/>
    <cellStyle name="Normal 20 2 2 4 7" xfId="18791" xr:uid="{00000000-0005-0000-0000-000068490000}"/>
    <cellStyle name="Normal 20 2 2 5" xfId="18792" xr:uid="{00000000-0005-0000-0000-000069490000}"/>
    <cellStyle name="Normal 20 2 2 5 2" xfId="18793" xr:uid="{00000000-0005-0000-0000-00006A490000}"/>
    <cellStyle name="Normal 20 2 2 5 2 2" xfId="18794" xr:uid="{00000000-0005-0000-0000-00006B490000}"/>
    <cellStyle name="Normal 20 2 2 5 2 2 2" xfId="18795" xr:uid="{00000000-0005-0000-0000-00006C490000}"/>
    <cellStyle name="Normal 20 2 2 5 2 3" xfId="18796" xr:uid="{00000000-0005-0000-0000-00006D490000}"/>
    <cellStyle name="Normal 20 2 2 5 3" xfId="18797" xr:uid="{00000000-0005-0000-0000-00006E490000}"/>
    <cellStyle name="Normal 20 2 2 5 3 2" xfId="18798" xr:uid="{00000000-0005-0000-0000-00006F490000}"/>
    <cellStyle name="Normal 20 2 2 5 3 2 2" xfId="18799" xr:uid="{00000000-0005-0000-0000-000070490000}"/>
    <cellStyle name="Normal 20 2 2 5 3 3" xfId="18800" xr:uid="{00000000-0005-0000-0000-000071490000}"/>
    <cellStyle name="Normal 20 2 2 5 4" xfId="18801" xr:uid="{00000000-0005-0000-0000-000072490000}"/>
    <cellStyle name="Normal 20 2 2 5 4 2" xfId="18802" xr:uid="{00000000-0005-0000-0000-000073490000}"/>
    <cellStyle name="Normal 20 2 2 5 4 2 2" xfId="18803" xr:uid="{00000000-0005-0000-0000-000074490000}"/>
    <cellStyle name="Normal 20 2 2 5 4 3" xfId="18804" xr:uid="{00000000-0005-0000-0000-000075490000}"/>
    <cellStyle name="Normal 20 2 2 5 5" xfId="18805" xr:uid="{00000000-0005-0000-0000-000076490000}"/>
    <cellStyle name="Normal 20 2 2 5 5 2" xfId="18806" xr:uid="{00000000-0005-0000-0000-000077490000}"/>
    <cellStyle name="Normal 20 2 2 5 6" xfId="18807" xr:uid="{00000000-0005-0000-0000-000078490000}"/>
    <cellStyle name="Normal 20 2 2 5 6 2" xfId="18808" xr:uid="{00000000-0005-0000-0000-000079490000}"/>
    <cellStyle name="Normal 20 2 2 5 7" xfId="18809" xr:uid="{00000000-0005-0000-0000-00007A490000}"/>
    <cellStyle name="Normal 20 2 2 6" xfId="18810" xr:uid="{00000000-0005-0000-0000-00007B490000}"/>
    <cellStyle name="Normal 20 2 2 6 2" xfId="18811" xr:uid="{00000000-0005-0000-0000-00007C490000}"/>
    <cellStyle name="Normal 20 2 2 6 2 2" xfId="18812" xr:uid="{00000000-0005-0000-0000-00007D490000}"/>
    <cellStyle name="Normal 20 2 2 6 3" xfId="18813" xr:uid="{00000000-0005-0000-0000-00007E490000}"/>
    <cellStyle name="Normal 20 2 2 7" xfId="18814" xr:uid="{00000000-0005-0000-0000-00007F490000}"/>
    <cellStyle name="Normal 20 2 2 7 2" xfId="18815" xr:uid="{00000000-0005-0000-0000-000080490000}"/>
    <cellStyle name="Normal 20 2 2 7 2 2" xfId="18816" xr:uid="{00000000-0005-0000-0000-000081490000}"/>
    <cellStyle name="Normal 20 2 2 7 3" xfId="18817" xr:uid="{00000000-0005-0000-0000-000082490000}"/>
    <cellStyle name="Normal 20 2 2 8" xfId="18818" xr:uid="{00000000-0005-0000-0000-000083490000}"/>
    <cellStyle name="Normal 20 2 2 8 2" xfId="18819" xr:uid="{00000000-0005-0000-0000-000084490000}"/>
    <cellStyle name="Normal 20 2 2 8 2 2" xfId="18820" xr:uid="{00000000-0005-0000-0000-000085490000}"/>
    <cellStyle name="Normal 20 2 2 8 3" xfId="18821" xr:uid="{00000000-0005-0000-0000-000086490000}"/>
    <cellStyle name="Normal 20 2 2 9" xfId="18822" xr:uid="{00000000-0005-0000-0000-000087490000}"/>
    <cellStyle name="Normal 20 2 2 9 2" xfId="18823" xr:uid="{00000000-0005-0000-0000-000088490000}"/>
    <cellStyle name="Normal 20 2 3" xfId="18824" xr:uid="{00000000-0005-0000-0000-000089490000}"/>
    <cellStyle name="Normal 20 2 3 10" xfId="18825" xr:uid="{00000000-0005-0000-0000-00008A490000}"/>
    <cellStyle name="Normal 20 2 3 10 2" xfId="18826" xr:uid="{00000000-0005-0000-0000-00008B490000}"/>
    <cellStyle name="Normal 20 2 3 11" xfId="18827" xr:uid="{00000000-0005-0000-0000-00008C490000}"/>
    <cellStyle name="Normal 20 2 3 2" xfId="18828" xr:uid="{00000000-0005-0000-0000-00008D490000}"/>
    <cellStyle name="Normal 20 2 3 2 2" xfId="18829" xr:uid="{00000000-0005-0000-0000-00008E490000}"/>
    <cellStyle name="Normal 20 2 3 2 2 2" xfId="18830" xr:uid="{00000000-0005-0000-0000-00008F490000}"/>
    <cellStyle name="Normal 20 2 3 2 2 2 2" xfId="18831" xr:uid="{00000000-0005-0000-0000-000090490000}"/>
    <cellStyle name="Normal 20 2 3 2 2 2 2 2" xfId="18832" xr:uid="{00000000-0005-0000-0000-000091490000}"/>
    <cellStyle name="Normal 20 2 3 2 2 2 3" xfId="18833" xr:uid="{00000000-0005-0000-0000-000092490000}"/>
    <cellStyle name="Normal 20 2 3 2 2 3" xfId="18834" xr:uid="{00000000-0005-0000-0000-000093490000}"/>
    <cellStyle name="Normal 20 2 3 2 2 3 2" xfId="18835" xr:uid="{00000000-0005-0000-0000-000094490000}"/>
    <cellStyle name="Normal 20 2 3 2 2 3 2 2" xfId="18836" xr:uid="{00000000-0005-0000-0000-000095490000}"/>
    <cellStyle name="Normal 20 2 3 2 2 3 3" xfId="18837" xr:uid="{00000000-0005-0000-0000-000096490000}"/>
    <cellStyle name="Normal 20 2 3 2 2 4" xfId="18838" xr:uid="{00000000-0005-0000-0000-000097490000}"/>
    <cellStyle name="Normal 20 2 3 2 2 4 2" xfId="18839" xr:uid="{00000000-0005-0000-0000-000098490000}"/>
    <cellStyle name="Normal 20 2 3 2 2 4 2 2" xfId="18840" xr:uid="{00000000-0005-0000-0000-000099490000}"/>
    <cellStyle name="Normal 20 2 3 2 2 4 3" xfId="18841" xr:uid="{00000000-0005-0000-0000-00009A490000}"/>
    <cellStyle name="Normal 20 2 3 2 2 5" xfId="18842" xr:uid="{00000000-0005-0000-0000-00009B490000}"/>
    <cellStyle name="Normal 20 2 3 2 2 5 2" xfId="18843" xr:uid="{00000000-0005-0000-0000-00009C490000}"/>
    <cellStyle name="Normal 20 2 3 2 2 6" xfId="18844" xr:uid="{00000000-0005-0000-0000-00009D490000}"/>
    <cellStyle name="Normal 20 2 3 2 2 6 2" xfId="18845" xr:uid="{00000000-0005-0000-0000-00009E490000}"/>
    <cellStyle name="Normal 20 2 3 2 2 7" xfId="18846" xr:uid="{00000000-0005-0000-0000-00009F490000}"/>
    <cellStyle name="Normal 20 2 3 2 3" xfId="18847" xr:uid="{00000000-0005-0000-0000-0000A0490000}"/>
    <cellStyle name="Normal 20 2 3 2 3 2" xfId="18848" xr:uid="{00000000-0005-0000-0000-0000A1490000}"/>
    <cellStyle name="Normal 20 2 3 2 3 2 2" xfId="18849" xr:uid="{00000000-0005-0000-0000-0000A2490000}"/>
    <cellStyle name="Normal 20 2 3 2 3 2 2 2" xfId="18850" xr:uid="{00000000-0005-0000-0000-0000A3490000}"/>
    <cellStyle name="Normal 20 2 3 2 3 2 3" xfId="18851" xr:uid="{00000000-0005-0000-0000-0000A4490000}"/>
    <cellStyle name="Normal 20 2 3 2 3 3" xfId="18852" xr:uid="{00000000-0005-0000-0000-0000A5490000}"/>
    <cellStyle name="Normal 20 2 3 2 3 3 2" xfId="18853" xr:uid="{00000000-0005-0000-0000-0000A6490000}"/>
    <cellStyle name="Normal 20 2 3 2 3 3 2 2" xfId="18854" xr:uid="{00000000-0005-0000-0000-0000A7490000}"/>
    <cellStyle name="Normal 20 2 3 2 3 3 3" xfId="18855" xr:uid="{00000000-0005-0000-0000-0000A8490000}"/>
    <cellStyle name="Normal 20 2 3 2 3 4" xfId="18856" xr:uid="{00000000-0005-0000-0000-0000A9490000}"/>
    <cellStyle name="Normal 20 2 3 2 3 4 2" xfId="18857" xr:uid="{00000000-0005-0000-0000-0000AA490000}"/>
    <cellStyle name="Normal 20 2 3 2 3 4 2 2" xfId="18858" xr:uid="{00000000-0005-0000-0000-0000AB490000}"/>
    <cellStyle name="Normal 20 2 3 2 3 4 3" xfId="18859" xr:uid="{00000000-0005-0000-0000-0000AC490000}"/>
    <cellStyle name="Normal 20 2 3 2 3 5" xfId="18860" xr:uid="{00000000-0005-0000-0000-0000AD490000}"/>
    <cellStyle name="Normal 20 2 3 2 3 5 2" xfId="18861" xr:uid="{00000000-0005-0000-0000-0000AE490000}"/>
    <cellStyle name="Normal 20 2 3 2 3 6" xfId="18862" xr:uid="{00000000-0005-0000-0000-0000AF490000}"/>
    <cellStyle name="Normal 20 2 3 2 3 6 2" xfId="18863" xr:uid="{00000000-0005-0000-0000-0000B0490000}"/>
    <cellStyle name="Normal 20 2 3 2 3 7" xfId="18864" xr:uid="{00000000-0005-0000-0000-0000B1490000}"/>
    <cellStyle name="Normal 20 2 3 2 4" xfId="18865" xr:uid="{00000000-0005-0000-0000-0000B2490000}"/>
    <cellStyle name="Normal 20 2 3 2 4 2" xfId="18866" xr:uid="{00000000-0005-0000-0000-0000B3490000}"/>
    <cellStyle name="Normal 20 2 3 2 4 2 2" xfId="18867" xr:uid="{00000000-0005-0000-0000-0000B4490000}"/>
    <cellStyle name="Normal 20 2 3 2 4 3" xfId="18868" xr:uid="{00000000-0005-0000-0000-0000B5490000}"/>
    <cellStyle name="Normal 20 2 3 2 5" xfId="18869" xr:uid="{00000000-0005-0000-0000-0000B6490000}"/>
    <cellStyle name="Normal 20 2 3 2 5 2" xfId="18870" xr:uid="{00000000-0005-0000-0000-0000B7490000}"/>
    <cellStyle name="Normal 20 2 3 2 5 2 2" xfId="18871" xr:uid="{00000000-0005-0000-0000-0000B8490000}"/>
    <cellStyle name="Normal 20 2 3 2 5 3" xfId="18872" xr:uid="{00000000-0005-0000-0000-0000B9490000}"/>
    <cellStyle name="Normal 20 2 3 2 6" xfId="18873" xr:uid="{00000000-0005-0000-0000-0000BA490000}"/>
    <cellStyle name="Normal 20 2 3 2 6 2" xfId="18874" xr:uid="{00000000-0005-0000-0000-0000BB490000}"/>
    <cellStyle name="Normal 20 2 3 2 6 2 2" xfId="18875" xr:uid="{00000000-0005-0000-0000-0000BC490000}"/>
    <cellStyle name="Normal 20 2 3 2 6 3" xfId="18876" xr:uid="{00000000-0005-0000-0000-0000BD490000}"/>
    <cellStyle name="Normal 20 2 3 2 7" xfId="18877" xr:uid="{00000000-0005-0000-0000-0000BE490000}"/>
    <cellStyle name="Normal 20 2 3 2 7 2" xfId="18878" xr:uid="{00000000-0005-0000-0000-0000BF490000}"/>
    <cellStyle name="Normal 20 2 3 2 8" xfId="18879" xr:uid="{00000000-0005-0000-0000-0000C0490000}"/>
    <cellStyle name="Normal 20 2 3 2 8 2" xfId="18880" xr:uid="{00000000-0005-0000-0000-0000C1490000}"/>
    <cellStyle name="Normal 20 2 3 2 9" xfId="18881" xr:uid="{00000000-0005-0000-0000-0000C2490000}"/>
    <cellStyle name="Normal 20 2 3 3" xfId="18882" xr:uid="{00000000-0005-0000-0000-0000C3490000}"/>
    <cellStyle name="Normal 20 2 3 3 2" xfId="18883" xr:uid="{00000000-0005-0000-0000-0000C4490000}"/>
    <cellStyle name="Normal 20 2 3 3 2 2" xfId="18884" xr:uid="{00000000-0005-0000-0000-0000C5490000}"/>
    <cellStyle name="Normal 20 2 3 3 2 2 2" xfId="18885" xr:uid="{00000000-0005-0000-0000-0000C6490000}"/>
    <cellStyle name="Normal 20 2 3 3 2 2 2 2" xfId="18886" xr:uid="{00000000-0005-0000-0000-0000C7490000}"/>
    <cellStyle name="Normal 20 2 3 3 2 2 3" xfId="18887" xr:uid="{00000000-0005-0000-0000-0000C8490000}"/>
    <cellStyle name="Normal 20 2 3 3 2 3" xfId="18888" xr:uid="{00000000-0005-0000-0000-0000C9490000}"/>
    <cellStyle name="Normal 20 2 3 3 2 3 2" xfId="18889" xr:uid="{00000000-0005-0000-0000-0000CA490000}"/>
    <cellStyle name="Normal 20 2 3 3 2 3 2 2" xfId="18890" xr:uid="{00000000-0005-0000-0000-0000CB490000}"/>
    <cellStyle name="Normal 20 2 3 3 2 3 3" xfId="18891" xr:uid="{00000000-0005-0000-0000-0000CC490000}"/>
    <cellStyle name="Normal 20 2 3 3 2 4" xfId="18892" xr:uid="{00000000-0005-0000-0000-0000CD490000}"/>
    <cellStyle name="Normal 20 2 3 3 2 4 2" xfId="18893" xr:uid="{00000000-0005-0000-0000-0000CE490000}"/>
    <cellStyle name="Normal 20 2 3 3 2 4 2 2" xfId="18894" xr:uid="{00000000-0005-0000-0000-0000CF490000}"/>
    <cellStyle name="Normal 20 2 3 3 2 4 3" xfId="18895" xr:uid="{00000000-0005-0000-0000-0000D0490000}"/>
    <cellStyle name="Normal 20 2 3 3 2 5" xfId="18896" xr:uid="{00000000-0005-0000-0000-0000D1490000}"/>
    <cellStyle name="Normal 20 2 3 3 2 5 2" xfId="18897" xr:uid="{00000000-0005-0000-0000-0000D2490000}"/>
    <cellStyle name="Normal 20 2 3 3 2 6" xfId="18898" xr:uid="{00000000-0005-0000-0000-0000D3490000}"/>
    <cellStyle name="Normal 20 2 3 3 2 6 2" xfId="18899" xr:uid="{00000000-0005-0000-0000-0000D4490000}"/>
    <cellStyle name="Normal 20 2 3 3 2 7" xfId="18900" xr:uid="{00000000-0005-0000-0000-0000D5490000}"/>
    <cellStyle name="Normal 20 2 3 3 3" xfId="18901" xr:uid="{00000000-0005-0000-0000-0000D6490000}"/>
    <cellStyle name="Normal 20 2 3 3 3 2" xfId="18902" xr:uid="{00000000-0005-0000-0000-0000D7490000}"/>
    <cellStyle name="Normal 20 2 3 3 3 2 2" xfId="18903" xr:uid="{00000000-0005-0000-0000-0000D8490000}"/>
    <cellStyle name="Normal 20 2 3 3 3 3" xfId="18904" xr:uid="{00000000-0005-0000-0000-0000D9490000}"/>
    <cellStyle name="Normal 20 2 3 3 4" xfId="18905" xr:uid="{00000000-0005-0000-0000-0000DA490000}"/>
    <cellStyle name="Normal 20 2 3 3 4 2" xfId="18906" xr:uid="{00000000-0005-0000-0000-0000DB490000}"/>
    <cellStyle name="Normal 20 2 3 3 4 2 2" xfId="18907" xr:uid="{00000000-0005-0000-0000-0000DC490000}"/>
    <cellStyle name="Normal 20 2 3 3 4 3" xfId="18908" xr:uid="{00000000-0005-0000-0000-0000DD490000}"/>
    <cellStyle name="Normal 20 2 3 3 5" xfId="18909" xr:uid="{00000000-0005-0000-0000-0000DE490000}"/>
    <cellStyle name="Normal 20 2 3 3 5 2" xfId="18910" xr:uid="{00000000-0005-0000-0000-0000DF490000}"/>
    <cellStyle name="Normal 20 2 3 3 5 2 2" xfId="18911" xr:uid="{00000000-0005-0000-0000-0000E0490000}"/>
    <cellStyle name="Normal 20 2 3 3 5 3" xfId="18912" xr:uid="{00000000-0005-0000-0000-0000E1490000}"/>
    <cellStyle name="Normal 20 2 3 3 6" xfId="18913" xr:uid="{00000000-0005-0000-0000-0000E2490000}"/>
    <cellStyle name="Normal 20 2 3 3 6 2" xfId="18914" xr:uid="{00000000-0005-0000-0000-0000E3490000}"/>
    <cellStyle name="Normal 20 2 3 3 7" xfId="18915" xr:uid="{00000000-0005-0000-0000-0000E4490000}"/>
    <cellStyle name="Normal 20 2 3 3 7 2" xfId="18916" xr:uid="{00000000-0005-0000-0000-0000E5490000}"/>
    <cellStyle name="Normal 20 2 3 3 8" xfId="18917" xr:uid="{00000000-0005-0000-0000-0000E6490000}"/>
    <cellStyle name="Normal 20 2 3 4" xfId="18918" xr:uid="{00000000-0005-0000-0000-0000E7490000}"/>
    <cellStyle name="Normal 20 2 3 4 2" xfId="18919" xr:uid="{00000000-0005-0000-0000-0000E8490000}"/>
    <cellStyle name="Normal 20 2 3 4 2 2" xfId="18920" xr:uid="{00000000-0005-0000-0000-0000E9490000}"/>
    <cellStyle name="Normal 20 2 3 4 2 2 2" xfId="18921" xr:uid="{00000000-0005-0000-0000-0000EA490000}"/>
    <cellStyle name="Normal 20 2 3 4 2 3" xfId="18922" xr:uid="{00000000-0005-0000-0000-0000EB490000}"/>
    <cellStyle name="Normal 20 2 3 4 3" xfId="18923" xr:uid="{00000000-0005-0000-0000-0000EC490000}"/>
    <cellStyle name="Normal 20 2 3 4 3 2" xfId="18924" xr:uid="{00000000-0005-0000-0000-0000ED490000}"/>
    <cellStyle name="Normal 20 2 3 4 3 2 2" xfId="18925" xr:uid="{00000000-0005-0000-0000-0000EE490000}"/>
    <cellStyle name="Normal 20 2 3 4 3 3" xfId="18926" xr:uid="{00000000-0005-0000-0000-0000EF490000}"/>
    <cellStyle name="Normal 20 2 3 4 4" xfId="18927" xr:uid="{00000000-0005-0000-0000-0000F0490000}"/>
    <cellStyle name="Normal 20 2 3 4 4 2" xfId="18928" xr:uid="{00000000-0005-0000-0000-0000F1490000}"/>
    <cellStyle name="Normal 20 2 3 4 4 2 2" xfId="18929" xr:uid="{00000000-0005-0000-0000-0000F2490000}"/>
    <cellStyle name="Normal 20 2 3 4 4 3" xfId="18930" xr:uid="{00000000-0005-0000-0000-0000F3490000}"/>
    <cellStyle name="Normal 20 2 3 4 5" xfId="18931" xr:uid="{00000000-0005-0000-0000-0000F4490000}"/>
    <cellStyle name="Normal 20 2 3 4 5 2" xfId="18932" xr:uid="{00000000-0005-0000-0000-0000F5490000}"/>
    <cellStyle name="Normal 20 2 3 4 6" xfId="18933" xr:uid="{00000000-0005-0000-0000-0000F6490000}"/>
    <cellStyle name="Normal 20 2 3 4 6 2" xfId="18934" xr:uid="{00000000-0005-0000-0000-0000F7490000}"/>
    <cellStyle name="Normal 20 2 3 4 7" xfId="18935" xr:uid="{00000000-0005-0000-0000-0000F8490000}"/>
    <cellStyle name="Normal 20 2 3 5" xfId="18936" xr:uid="{00000000-0005-0000-0000-0000F9490000}"/>
    <cellStyle name="Normal 20 2 3 5 2" xfId="18937" xr:uid="{00000000-0005-0000-0000-0000FA490000}"/>
    <cellStyle name="Normal 20 2 3 5 2 2" xfId="18938" xr:uid="{00000000-0005-0000-0000-0000FB490000}"/>
    <cellStyle name="Normal 20 2 3 5 2 2 2" xfId="18939" xr:uid="{00000000-0005-0000-0000-0000FC490000}"/>
    <cellStyle name="Normal 20 2 3 5 2 3" xfId="18940" xr:uid="{00000000-0005-0000-0000-0000FD490000}"/>
    <cellStyle name="Normal 20 2 3 5 3" xfId="18941" xr:uid="{00000000-0005-0000-0000-0000FE490000}"/>
    <cellStyle name="Normal 20 2 3 5 3 2" xfId="18942" xr:uid="{00000000-0005-0000-0000-0000FF490000}"/>
    <cellStyle name="Normal 20 2 3 5 3 2 2" xfId="18943" xr:uid="{00000000-0005-0000-0000-0000004A0000}"/>
    <cellStyle name="Normal 20 2 3 5 3 3" xfId="18944" xr:uid="{00000000-0005-0000-0000-0000014A0000}"/>
    <cellStyle name="Normal 20 2 3 5 4" xfId="18945" xr:uid="{00000000-0005-0000-0000-0000024A0000}"/>
    <cellStyle name="Normal 20 2 3 5 4 2" xfId="18946" xr:uid="{00000000-0005-0000-0000-0000034A0000}"/>
    <cellStyle name="Normal 20 2 3 5 4 2 2" xfId="18947" xr:uid="{00000000-0005-0000-0000-0000044A0000}"/>
    <cellStyle name="Normal 20 2 3 5 4 3" xfId="18948" xr:uid="{00000000-0005-0000-0000-0000054A0000}"/>
    <cellStyle name="Normal 20 2 3 5 5" xfId="18949" xr:uid="{00000000-0005-0000-0000-0000064A0000}"/>
    <cellStyle name="Normal 20 2 3 5 5 2" xfId="18950" xr:uid="{00000000-0005-0000-0000-0000074A0000}"/>
    <cellStyle name="Normal 20 2 3 5 6" xfId="18951" xr:uid="{00000000-0005-0000-0000-0000084A0000}"/>
    <cellStyle name="Normal 20 2 3 5 6 2" xfId="18952" xr:uid="{00000000-0005-0000-0000-0000094A0000}"/>
    <cellStyle name="Normal 20 2 3 5 7" xfId="18953" xr:uid="{00000000-0005-0000-0000-00000A4A0000}"/>
    <cellStyle name="Normal 20 2 3 6" xfId="18954" xr:uid="{00000000-0005-0000-0000-00000B4A0000}"/>
    <cellStyle name="Normal 20 2 3 6 2" xfId="18955" xr:uid="{00000000-0005-0000-0000-00000C4A0000}"/>
    <cellStyle name="Normal 20 2 3 6 2 2" xfId="18956" xr:uid="{00000000-0005-0000-0000-00000D4A0000}"/>
    <cellStyle name="Normal 20 2 3 6 3" xfId="18957" xr:uid="{00000000-0005-0000-0000-00000E4A0000}"/>
    <cellStyle name="Normal 20 2 3 7" xfId="18958" xr:uid="{00000000-0005-0000-0000-00000F4A0000}"/>
    <cellStyle name="Normal 20 2 3 7 2" xfId="18959" xr:uid="{00000000-0005-0000-0000-0000104A0000}"/>
    <cellStyle name="Normal 20 2 3 7 2 2" xfId="18960" xr:uid="{00000000-0005-0000-0000-0000114A0000}"/>
    <cellStyle name="Normal 20 2 3 7 3" xfId="18961" xr:uid="{00000000-0005-0000-0000-0000124A0000}"/>
    <cellStyle name="Normal 20 2 3 8" xfId="18962" xr:uid="{00000000-0005-0000-0000-0000134A0000}"/>
    <cellStyle name="Normal 20 2 3 8 2" xfId="18963" xr:uid="{00000000-0005-0000-0000-0000144A0000}"/>
    <cellStyle name="Normal 20 2 3 8 2 2" xfId="18964" xr:uid="{00000000-0005-0000-0000-0000154A0000}"/>
    <cellStyle name="Normal 20 2 3 8 3" xfId="18965" xr:uid="{00000000-0005-0000-0000-0000164A0000}"/>
    <cellStyle name="Normal 20 2 3 9" xfId="18966" xr:uid="{00000000-0005-0000-0000-0000174A0000}"/>
    <cellStyle name="Normal 20 2 3 9 2" xfId="18967" xr:uid="{00000000-0005-0000-0000-0000184A0000}"/>
    <cellStyle name="Normal 20 2 4" xfId="18968" xr:uid="{00000000-0005-0000-0000-0000194A0000}"/>
    <cellStyle name="Normal 20 2 4 2" xfId="18969" xr:uid="{00000000-0005-0000-0000-00001A4A0000}"/>
    <cellStyle name="Normal 20 2 4 2 2" xfId="18970" xr:uid="{00000000-0005-0000-0000-00001B4A0000}"/>
    <cellStyle name="Normal 20 2 4 2 2 2" xfId="18971" xr:uid="{00000000-0005-0000-0000-00001C4A0000}"/>
    <cellStyle name="Normal 20 2 4 2 2 2 2" xfId="18972" xr:uid="{00000000-0005-0000-0000-00001D4A0000}"/>
    <cellStyle name="Normal 20 2 4 2 2 3" xfId="18973" xr:uid="{00000000-0005-0000-0000-00001E4A0000}"/>
    <cellStyle name="Normal 20 2 4 2 3" xfId="18974" xr:uid="{00000000-0005-0000-0000-00001F4A0000}"/>
    <cellStyle name="Normal 20 2 4 2 3 2" xfId="18975" xr:uid="{00000000-0005-0000-0000-0000204A0000}"/>
    <cellStyle name="Normal 20 2 4 2 3 2 2" xfId="18976" xr:uid="{00000000-0005-0000-0000-0000214A0000}"/>
    <cellStyle name="Normal 20 2 4 2 3 3" xfId="18977" xr:uid="{00000000-0005-0000-0000-0000224A0000}"/>
    <cellStyle name="Normal 20 2 4 2 4" xfId="18978" xr:uid="{00000000-0005-0000-0000-0000234A0000}"/>
    <cellStyle name="Normal 20 2 4 2 4 2" xfId="18979" xr:uid="{00000000-0005-0000-0000-0000244A0000}"/>
    <cellStyle name="Normal 20 2 4 2 4 2 2" xfId="18980" xr:uid="{00000000-0005-0000-0000-0000254A0000}"/>
    <cellStyle name="Normal 20 2 4 2 4 3" xfId="18981" xr:uid="{00000000-0005-0000-0000-0000264A0000}"/>
    <cellStyle name="Normal 20 2 4 2 5" xfId="18982" xr:uid="{00000000-0005-0000-0000-0000274A0000}"/>
    <cellStyle name="Normal 20 2 4 2 5 2" xfId="18983" xr:uid="{00000000-0005-0000-0000-0000284A0000}"/>
    <cellStyle name="Normal 20 2 4 2 6" xfId="18984" xr:uid="{00000000-0005-0000-0000-0000294A0000}"/>
    <cellStyle name="Normal 20 2 4 2 6 2" xfId="18985" xr:uid="{00000000-0005-0000-0000-00002A4A0000}"/>
    <cellStyle name="Normal 20 2 4 2 7" xfId="18986" xr:uid="{00000000-0005-0000-0000-00002B4A0000}"/>
    <cellStyle name="Normal 20 2 4 3" xfId="18987" xr:uid="{00000000-0005-0000-0000-00002C4A0000}"/>
    <cellStyle name="Normal 20 2 4 3 2" xfId="18988" xr:uid="{00000000-0005-0000-0000-00002D4A0000}"/>
    <cellStyle name="Normal 20 2 4 3 2 2" xfId="18989" xr:uid="{00000000-0005-0000-0000-00002E4A0000}"/>
    <cellStyle name="Normal 20 2 4 3 2 2 2" xfId="18990" xr:uid="{00000000-0005-0000-0000-00002F4A0000}"/>
    <cellStyle name="Normal 20 2 4 3 2 3" xfId="18991" xr:uid="{00000000-0005-0000-0000-0000304A0000}"/>
    <cellStyle name="Normal 20 2 4 3 3" xfId="18992" xr:uid="{00000000-0005-0000-0000-0000314A0000}"/>
    <cellStyle name="Normal 20 2 4 3 3 2" xfId="18993" xr:uid="{00000000-0005-0000-0000-0000324A0000}"/>
    <cellStyle name="Normal 20 2 4 3 3 2 2" xfId="18994" xr:uid="{00000000-0005-0000-0000-0000334A0000}"/>
    <cellStyle name="Normal 20 2 4 3 3 3" xfId="18995" xr:uid="{00000000-0005-0000-0000-0000344A0000}"/>
    <cellStyle name="Normal 20 2 4 3 4" xfId="18996" xr:uid="{00000000-0005-0000-0000-0000354A0000}"/>
    <cellStyle name="Normal 20 2 4 3 4 2" xfId="18997" xr:uid="{00000000-0005-0000-0000-0000364A0000}"/>
    <cellStyle name="Normal 20 2 4 3 4 2 2" xfId="18998" xr:uid="{00000000-0005-0000-0000-0000374A0000}"/>
    <cellStyle name="Normal 20 2 4 3 4 3" xfId="18999" xr:uid="{00000000-0005-0000-0000-0000384A0000}"/>
    <cellStyle name="Normal 20 2 4 3 5" xfId="19000" xr:uid="{00000000-0005-0000-0000-0000394A0000}"/>
    <cellStyle name="Normal 20 2 4 3 5 2" xfId="19001" xr:uid="{00000000-0005-0000-0000-00003A4A0000}"/>
    <cellStyle name="Normal 20 2 4 3 6" xfId="19002" xr:uid="{00000000-0005-0000-0000-00003B4A0000}"/>
    <cellStyle name="Normal 20 2 4 3 6 2" xfId="19003" xr:uid="{00000000-0005-0000-0000-00003C4A0000}"/>
    <cellStyle name="Normal 20 2 4 3 7" xfId="19004" xr:uid="{00000000-0005-0000-0000-00003D4A0000}"/>
    <cellStyle name="Normal 20 2 4 4" xfId="19005" xr:uid="{00000000-0005-0000-0000-00003E4A0000}"/>
    <cellStyle name="Normal 20 2 4 4 2" xfId="19006" xr:uid="{00000000-0005-0000-0000-00003F4A0000}"/>
    <cellStyle name="Normal 20 2 4 4 2 2" xfId="19007" xr:uid="{00000000-0005-0000-0000-0000404A0000}"/>
    <cellStyle name="Normal 20 2 4 4 3" xfId="19008" xr:uid="{00000000-0005-0000-0000-0000414A0000}"/>
    <cellStyle name="Normal 20 2 4 5" xfId="19009" xr:uid="{00000000-0005-0000-0000-0000424A0000}"/>
    <cellStyle name="Normal 20 2 4 5 2" xfId="19010" xr:uid="{00000000-0005-0000-0000-0000434A0000}"/>
    <cellStyle name="Normal 20 2 4 5 2 2" xfId="19011" xr:uid="{00000000-0005-0000-0000-0000444A0000}"/>
    <cellStyle name="Normal 20 2 4 5 3" xfId="19012" xr:uid="{00000000-0005-0000-0000-0000454A0000}"/>
    <cellStyle name="Normal 20 2 4 6" xfId="19013" xr:uid="{00000000-0005-0000-0000-0000464A0000}"/>
    <cellStyle name="Normal 20 2 4 6 2" xfId="19014" xr:uid="{00000000-0005-0000-0000-0000474A0000}"/>
    <cellStyle name="Normal 20 2 4 6 2 2" xfId="19015" xr:uid="{00000000-0005-0000-0000-0000484A0000}"/>
    <cellStyle name="Normal 20 2 4 6 3" xfId="19016" xr:uid="{00000000-0005-0000-0000-0000494A0000}"/>
    <cellStyle name="Normal 20 2 4 7" xfId="19017" xr:uid="{00000000-0005-0000-0000-00004A4A0000}"/>
    <cellStyle name="Normal 20 2 4 7 2" xfId="19018" xr:uid="{00000000-0005-0000-0000-00004B4A0000}"/>
    <cellStyle name="Normal 20 2 4 8" xfId="19019" xr:uid="{00000000-0005-0000-0000-00004C4A0000}"/>
    <cellStyle name="Normal 20 2 4 8 2" xfId="19020" xr:uid="{00000000-0005-0000-0000-00004D4A0000}"/>
    <cellStyle name="Normal 20 2 4 9" xfId="19021" xr:uid="{00000000-0005-0000-0000-00004E4A0000}"/>
    <cellStyle name="Normal 20 2 5" xfId="19022" xr:uid="{00000000-0005-0000-0000-00004F4A0000}"/>
    <cellStyle name="Normal 20 2 5 2" xfId="19023" xr:uid="{00000000-0005-0000-0000-0000504A0000}"/>
    <cellStyle name="Normal 20 2 5 2 2" xfId="19024" xr:uid="{00000000-0005-0000-0000-0000514A0000}"/>
    <cellStyle name="Normal 20 2 5 2 2 2" xfId="19025" xr:uid="{00000000-0005-0000-0000-0000524A0000}"/>
    <cellStyle name="Normal 20 2 5 2 2 2 2" xfId="19026" xr:uid="{00000000-0005-0000-0000-0000534A0000}"/>
    <cellStyle name="Normal 20 2 5 2 2 3" xfId="19027" xr:uid="{00000000-0005-0000-0000-0000544A0000}"/>
    <cellStyle name="Normal 20 2 5 2 3" xfId="19028" xr:uid="{00000000-0005-0000-0000-0000554A0000}"/>
    <cellStyle name="Normal 20 2 5 2 3 2" xfId="19029" xr:uid="{00000000-0005-0000-0000-0000564A0000}"/>
    <cellStyle name="Normal 20 2 5 2 3 2 2" xfId="19030" xr:uid="{00000000-0005-0000-0000-0000574A0000}"/>
    <cellStyle name="Normal 20 2 5 2 3 3" xfId="19031" xr:uid="{00000000-0005-0000-0000-0000584A0000}"/>
    <cellStyle name="Normal 20 2 5 2 4" xfId="19032" xr:uid="{00000000-0005-0000-0000-0000594A0000}"/>
    <cellStyle name="Normal 20 2 5 2 4 2" xfId="19033" xr:uid="{00000000-0005-0000-0000-00005A4A0000}"/>
    <cellStyle name="Normal 20 2 5 2 4 2 2" xfId="19034" xr:uid="{00000000-0005-0000-0000-00005B4A0000}"/>
    <cellStyle name="Normal 20 2 5 2 4 3" xfId="19035" xr:uid="{00000000-0005-0000-0000-00005C4A0000}"/>
    <cellStyle name="Normal 20 2 5 2 5" xfId="19036" xr:uid="{00000000-0005-0000-0000-00005D4A0000}"/>
    <cellStyle name="Normal 20 2 5 2 5 2" xfId="19037" xr:uid="{00000000-0005-0000-0000-00005E4A0000}"/>
    <cellStyle name="Normal 20 2 5 2 6" xfId="19038" xr:uid="{00000000-0005-0000-0000-00005F4A0000}"/>
    <cellStyle name="Normal 20 2 5 2 6 2" xfId="19039" xr:uid="{00000000-0005-0000-0000-0000604A0000}"/>
    <cellStyle name="Normal 20 2 5 2 7" xfId="19040" xr:uid="{00000000-0005-0000-0000-0000614A0000}"/>
    <cellStyle name="Normal 20 2 5 3" xfId="19041" xr:uid="{00000000-0005-0000-0000-0000624A0000}"/>
    <cellStyle name="Normal 20 2 5 3 2" xfId="19042" xr:uid="{00000000-0005-0000-0000-0000634A0000}"/>
    <cellStyle name="Normal 20 2 5 3 2 2" xfId="19043" xr:uid="{00000000-0005-0000-0000-0000644A0000}"/>
    <cellStyle name="Normal 20 2 5 3 3" xfId="19044" xr:uid="{00000000-0005-0000-0000-0000654A0000}"/>
    <cellStyle name="Normal 20 2 5 4" xfId="19045" xr:uid="{00000000-0005-0000-0000-0000664A0000}"/>
    <cellStyle name="Normal 20 2 5 4 2" xfId="19046" xr:uid="{00000000-0005-0000-0000-0000674A0000}"/>
    <cellStyle name="Normal 20 2 5 4 2 2" xfId="19047" xr:uid="{00000000-0005-0000-0000-0000684A0000}"/>
    <cellStyle name="Normal 20 2 5 4 3" xfId="19048" xr:uid="{00000000-0005-0000-0000-0000694A0000}"/>
    <cellStyle name="Normal 20 2 5 5" xfId="19049" xr:uid="{00000000-0005-0000-0000-00006A4A0000}"/>
    <cellStyle name="Normal 20 2 5 5 2" xfId="19050" xr:uid="{00000000-0005-0000-0000-00006B4A0000}"/>
    <cellStyle name="Normal 20 2 5 5 2 2" xfId="19051" xr:uid="{00000000-0005-0000-0000-00006C4A0000}"/>
    <cellStyle name="Normal 20 2 5 5 3" xfId="19052" xr:uid="{00000000-0005-0000-0000-00006D4A0000}"/>
    <cellStyle name="Normal 20 2 5 6" xfId="19053" xr:uid="{00000000-0005-0000-0000-00006E4A0000}"/>
    <cellStyle name="Normal 20 2 5 6 2" xfId="19054" xr:uid="{00000000-0005-0000-0000-00006F4A0000}"/>
    <cellStyle name="Normal 20 2 5 7" xfId="19055" xr:uid="{00000000-0005-0000-0000-0000704A0000}"/>
    <cellStyle name="Normal 20 2 5 7 2" xfId="19056" xr:uid="{00000000-0005-0000-0000-0000714A0000}"/>
    <cellStyle name="Normal 20 2 5 8" xfId="19057" xr:uid="{00000000-0005-0000-0000-0000724A0000}"/>
    <cellStyle name="Normal 20 2 6" xfId="19058" xr:uid="{00000000-0005-0000-0000-0000734A0000}"/>
    <cellStyle name="Normal 20 2 6 2" xfId="19059" xr:uid="{00000000-0005-0000-0000-0000744A0000}"/>
    <cellStyle name="Normal 20 2 6 2 2" xfId="19060" xr:uid="{00000000-0005-0000-0000-0000754A0000}"/>
    <cellStyle name="Normal 20 2 6 2 2 2" xfId="19061" xr:uid="{00000000-0005-0000-0000-0000764A0000}"/>
    <cellStyle name="Normal 20 2 6 2 3" xfId="19062" xr:uid="{00000000-0005-0000-0000-0000774A0000}"/>
    <cellStyle name="Normal 20 2 6 3" xfId="19063" xr:uid="{00000000-0005-0000-0000-0000784A0000}"/>
    <cellStyle name="Normal 20 2 6 3 2" xfId="19064" xr:uid="{00000000-0005-0000-0000-0000794A0000}"/>
    <cellStyle name="Normal 20 2 6 3 2 2" xfId="19065" xr:uid="{00000000-0005-0000-0000-00007A4A0000}"/>
    <cellStyle name="Normal 20 2 6 3 3" xfId="19066" xr:uid="{00000000-0005-0000-0000-00007B4A0000}"/>
    <cellStyle name="Normal 20 2 6 4" xfId="19067" xr:uid="{00000000-0005-0000-0000-00007C4A0000}"/>
    <cellStyle name="Normal 20 2 6 4 2" xfId="19068" xr:uid="{00000000-0005-0000-0000-00007D4A0000}"/>
    <cellStyle name="Normal 20 2 6 4 2 2" xfId="19069" xr:uid="{00000000-0005-0000-0000-00007E4A0000}"/>
    <cellStyle name="Normal 20 2 6 4 3" xfId="19070" xr:uid="{00000000-0005-0000-0000-00007F4A0000}"/>
    <cellStyle name="Normal 20 2 6 5" xfId="19071" xr:uid="{00000000-0005-0000-0000-0000804A0000}"/>
    <cellStyle name="Normal 20 2 6 5 2" xfId="19072" xr:uid="{00000000-0005-0000-0000-0000814A0000}"/>
    <cellStyle name="Normal 20 2 6 6" xfId="19073" xr:uid="{00000000-0005-0000-0000-0000824A0000}"/>
    <cellStyle name="Normal 20 2 6 6 2" xfId="19074" xr:uid="{00000000-0005-0000-0000-0000834A0000}"/>
    <cellStyle name="Normal 20 2 6 7" xfId="19075" xr:uid="{00000000-0005-0000-0000-0000844A0000}"/>
    <cellStyle name="Normal 20 2 7" xfId="19076" xr:uid="{00000000-0005-0000-0000-0000854A0000}"/>
    <cellStyle name="Normal 20 2 7 2" xfId="19077" xr:uid="{00000000-0005-0000-0000-0000864A0000}"/>
    <cellStyle name="Normal 20 2 7 2 2" xfId="19078" xr:uid="{00000000-0005-0000-0000-0000874A0000}"/>
    <cellStyle name="Normal 20 2 7 2 2 2" xfId="19079" xr:uid="{00000000-0005-0000-0000-0000884A0000}"/>
    <cellStyle name="Normal 20 2 7 2 3" xfId="19080" xr:uid="{00000000-0005-0000-0000-0000894A0000}"/>
    <cellStyle name="Normal 20 2 7 3" xfId="19081" xr:uid="{00000000-0005-0000-0000-00008A4A0000}"/>
    <cellStyle name="Normal 20 2 7 3 2" xfId="19082" xr:uid="{00000000-0005-0000-0000-00008B4A0000}"/>
    <cellStyle name="Normal 20 2 7 3 2 2" xfId="19083" xr:uid="{00000000-0005-0000-0000-00008C4A0000}"/>
    <cellStyle name="Normal 20 2 7 3 3" xfId="19084" xr:uid="{00000000-0005-0000-0000-00008D4A0000}"/>
    <cellStyle name="Normal 20 2 7 4" xfId="19085" xr:uid="{00000000-0005-0000-0000-00008E4A0000}"/>
    <cellStyle name="Normal 20 2 7 4 2" xfId="19086" xr:uid="{00000000-0005-0000-0000-00008F4A0000}"/>
    <cellStyle name="Normal 20 2 7 4 2 2" xfId="19087" xr:uid="{00000000-0005-0000-0000-0000904A0000}"/>
    <cellStyle name="Normal 20 2 7 4 3" xfId="19088" xr:uid="{00000000-0005-0000-0000-0000914A0000}"/>
    <cellStyle name="Normal 20 2 7 5" xfId="19089" xr:uid="{00000000-0005-0000-0000-0000924A0000}"/>
    <cellStyle name="Normal 20 2 7 5 2" xfId="19090" xr:uid="{00000000-0005-0000-0000-0000934A0000}"/>
    <cellStyle name="Normal 20 2 7 6" xfId="19091" xr:uid="{00000000-0005-0000-0000-0000944A0000}"/>
    <cellStyle name="Normal 20 2 7 6 2" xfId="19092" xr:uid="{00000000-0005-0000-0000-0000954A0000}"/>
    <cellStyle name="Normal 20 2 7 7" xfId="19093" xr:uid="{00000000-0005-0000-0000-0000964A0000}"/>
    <cellStyle name="Normal 20 2 8" xfId="19094" xr:uid="{00000000-0005-0000-0000-0000974A0000}"/>
    <cellStyle name="Normal 20 2 8 2" xfId="19095" xr:uid="{00000000-0005-0000-0000-0000984A0000}"/>
    <cellStyle name="Normal 20 2 8 2 2" xfId="19096" xr:uid="{00000000-0005-0000-0000-0000994A0000}"/>
    <cellStyle name="Normal 20 2 8 3" xfId="19097" xr:uid="{00000000-0005-0000-0000-00009A4A0000}"/>
    <cellStyle name="Normal 20 2 9" xfId="19098" xr:uid="{00000000-0005-0000-0000-00009B4A0000}"/>
    <cellStyle name="Normal 20 2 9 2" xfId="19099" xr:uid="{00000000-0005-0000-0000-00009C4A0000}"/>
    <cellStyle name="Normal 20 2 9 2 2" xfId="19100" xr:uid="{00000000-0005-0000-0000-00009D4A0000}"/>
    <cellStyle name="Normal 20 2 9 3" xfId="19101" xr:uid="{00000000-0005-0000-0000-00009E4A0000}"/>
    <cellStyle name="Normal 20 2_Confidential Information" xfId="19102" xr:uid="{00000000-0005-0000-0000-00009F4A0000}"/>
    <cellStyle name="Normal 20 3" xfId="19103" xr:uid="{00000000-0005-0000-0000-0000A04A0000}"/>
    <cellStyle name="Normal 20 3 10" xfId="19104" xr:uid="{00000000-0005-0000-0000-0000A14A0000}"/>
    <cellStyle name="Normal 20 3 10 2" xfId="19105" xr:uid="{00000000-0005-0000-0000-0000A24A0000}"/>
    <cellStyle name="Normal 20 3 10 2 2" xfId="19106" xr:uid="{00000000-0005-0000-0000-0000A34A0000}"/>
    <cellStyle name="Normal 20 3 10 3" xfId="19107" xr:uid="{00000000-0005-0000-0000-0000A44A0000}"/>
    <cellStyle name="Normal 20 3 11" xfId="19108" xr:uid="{00000000-0005-0000-0000-0000A54A0000}"/>
    <cellStyle name="Normal 20 3 11 2" xfId="19109" xr:uid="{00000000-0005-0000-0000-0000A64A0000}"/>
    <cellStyle name="Normal 20 3 12" xfId="19110" xr:uid="{00000000-0005-0000-0000-0000A74A0000}"/>
    <cellStyle name="Normal 20 3 12 2" xfId="19111" xr:uid="{00000000-0005-0000-0000-0000A84A0000}"/>
    <cellStyle name="Normal 20 3 13" xfId="19112" xr:uid="{00000000-0005-0000-0000-0000A94A0000}"/>
    <cellStyle name="Normal 20 3 2" xfId="19113" xr:uid="{00000000-0005-0000-0000-0000AA4A0000}"/>
    <cellStyle name="Normal 20 3 2 10" xfId="19114" xr:uid="{00000000-0005-0000-0000-0000AB4A0000}"/>
    <cellStyle name="Normal 20 3 2 10 2" xfId="19115" xr:uid="{00000000-0005-0000-0000-0000AC4A0000}"/>
    <cellStyle name="Normal 20 3 2 11" xfId="19116" xr:uid="{00000000-0005-0000-0000-0000AD4A0000}"/>
    <cellStyle name="Normal 20 3 2 2" xfId="19117" xr:uid="{00000000-0005-0000-0000-0000AE4A0000}"/>
    <cellStyle name="Normal 20 3 2 2 2" xfId="19118" xr:uid="{00000000-0005-0000-0000-0000AF4A0000}"/>
    <cellStyle name="Normal 20 3 2 2 2 2" xfId="19119" xr:uid="{00000000-0005-0000-0000-0000B04A0000}"/>
    <cellStyle name="Normal 20 3 2 2 2 2 2" xfId="19120" xr:uid="{00000000-0005-0000-0000-0000B14A0000}"/>
    <cellStyle name="Normal 20 3 2 2 2 2 2 2" xfId="19121" xr:uid="{00000000-0005-0000-0000-0000B24A0000}"/>
    <cellStyle name="Normal 20 3 2 2 2 2 3" xfId="19122" xr:uid="{00000000-0005-0000-0000-0000B34A0000}"/>
    <cellStyle name="Normal 20 3 2 2 2 3" xfId="19123" xr:uid="{00000000-0005-0000-0000-0000B44A0000}"/>
    <cellStyle name="Normal 20 3 2 2 2 3 2" xfId="19124" xr:uid="{00000000-0005-0000-0000-0000B54A0000}"/>
    <cellStyle name="Normal 20 3 2 2 2 3 2 2" xfId="19125" xr:uid="{00000000-0005-0000-0000-0000B64A0000}"/>
    <cellStyle name="Normal 20 3 2 2 2 3 3" xfId="19126" xr:uid="{00000000-0005-0000-0000-0000B74A0000}"/>
    <cellStyle name="Normal 20 3 2 2 2 4" xfId="19127" xr:uid="{00000000-0005-0000-0000-0000B84A0000}"/>
    <cellStyle name="Normal 20 3 2 2 2 4 2" xfId="19128" xr:uid="{00000000-0005-0000-0000-0000B94A0000}"/>
    <cellStyle name="Normal 20 3 2 2 2 4 2 2" xfId="19129" xr:uid="{00000000-0005-0000-0000-0000BA4A0000}"/>
    <cellStyle name="Normal 20 3 2 2 2 4 3" xfId="19130" xr:uid="{00000000-0005-0000-0000-0000BB4A0000}"/>
    <cellStyle name="Normal 20 3 2 2 2 5" xfId="19131" xr:uid="{00000000-0005-0000-0000-0000BC4A0000}"/>
    <cellStyle name="Normal 20 3 2 2 2 5 2" xfId="19132" xr:uid="{00000000-0005-0000-0000-0000BD4A0000}"/>
    <cellStyle name="Normal 20 3 2 2 2 6" xfId="19133" xr:uid="{00000000-0005-0000-0000-0000BE4A0000}"/>
    <cellStyle name="Normal 20 3 2 2 2 6 2" xfId="19134" xr:uid="{00000000-0005-0000-0000-0000BF4A0000}"/>
    <cellStyle name="Normal 20 3 2 2 2 7" xfId="19135" xr:uid="{00000000-0005-0000-0000-0000C04A0000}"/>
    <cellStyle name="Normal 20 3 2 2 3" xfId="19136" xr:uid="{00000000-0005-0000-0000-0000C14A0000}"/>
    <cellStyle name="Normal 20 3 2 2 3 2" xfId="19137" xr:uid="{00000000-0005-0000-0000-0000C24A0000}"/>
    <cellStyle name="Normal 20 3 2 2 3 2 2" xfId="19138" xr:uid="{00000000-0005-0000-0000-0000C34A0000}"/>
    <cellStyle name="Normal 20 3 2 2 3 2 2 2" xfId="19139" xr:uid="{00000000-0005-0000-0000-0000C44A0000}"/>
    <cellStyle name="Normal 20 3 2 2 3 2 3" xfId="19140" xr:uid="{00000000-0005-0000-0000-0000C54A0000}"/>
    <cellStyle name="Normal 20 3 2 2 3 3" xfId="19141" xr:uid="{00000000-0005-0000-0000-0000C64A0000}"/>
    <cellStyle name="Normal 20 3 2 2 3 3 2" xfId="19142" xr:uid="{00000000-0005-0000-0000-0000C74A0000}"/>
    <cellStyle name="Normal 20 3 2 2 3 3 2 2" xfId="19143" xr:uid="{00000000-0005-0000-0000-0000C84A0000}"/>
    <cellStyle name="Normal 20 3 2 2 3 3 3" xfId="19144" xr:uid="{00000000-0005-0000-0000-0000C94A0000}"/>
    <cellStyle name="Normal 20 3 2 2 3 4" xfId="19145" xr:uid="{00000000-0005-0000-0000-0000CA4A0000}"/>
    <cellStyle name="Normal 20 3 2 2 3 4 2" xfId="19146" xr:uid="{00000000-0005-0000-0000-0000CB4A0000}"/>
    <cellStyle name="Normal 20 3 2 2 3 4 2 2" xfId="19147" xr:uid="{00000000-0005-0000-0000-0000CC4A0000}"/>
    <cellStyle name="Normal 20 3 2 2 3 4 3" xfId="19148" xr:uid="{00000000-0005-0000-0000-0000CD4A0000}"/>
    <cellStyle name="Normal 20 3 2 2 3 5" xfId="19149" xr:uid="{00000000-0005-0000-0000-0000CE4A0000}"/>
    <cellStyle name="Normal 20 3 2 2 3 5 2" xfId="19150" xr:uid="{00000000-0005-0000-0000-0000CF4A0000}"/>
    <cellStyle name="Normal 20 3 2 2 3 6" xfId="19151" xr:uid="{00000000-0005-0000-0000-0000D04A0000}"/>
    <cellStyle name="Normal 20 3 2 2 3 6 2" xfId="19152" xr:uid="{00000000-0005-0000-0000-0000D14A0000}"/>
    <cellStyle name="Normal 20 3 2 2 3 7" xfId="19153" xr:uid="{00000000-0005-0000-0000-0000D24A0000}"/>
    <cellStyle name="Normal 20 3 2 2 4" xfId="19154" xr:uid="{00000000-0005-0000-0000-0000D34A0000}"/>
    <cellStyle name="Normal 20 3 2 2 4 2" xfId="19155" xr:uid="{00000000-0005-0000-0000-0000D44A0000}"/>
    <cellStyle name="Normal 20 3 2 2 4 2 2" xfId="19156" xr:uid="{00000000-0005-0000-0000-0000D54A0000}"/>
    <cellStyle name="Normal 20 3 2 2 4 3" xfId="19157" xr:uid="{00000000-0005-0000-0000-0000D64A0000}"/>
    <cellStyle name="Normal 20 3 2 2 5" xfId="19158" xr:uid="{00000000-0005-0000-0000-0000D74A0000}"/>
    <cellStyle name="Normal 20 3 2 2 5 2" xfId="19159" xr:uid="{00000000-0005-0000-0000-0000D84A0000}"/>
    <cellStyle name="Normal 20 3 2 2 5 2 2" xfId="19160" xr:uid="{00000000-0005-0000-0000-0000D94A0000}"/>
    <cellStyle name="Normal 20 3 2 2 5 3" xfId="19161" xr:uid="{00000000-0005-0000-0000-0000DA4A0000}"/>
    <cellStyle name="Normal 20 3 2 2 6" xfId="19162" xr:uid="{00000000-0005-0000-0000-0000DB4A0000}"/>
    <cellStyle name="Normal 20 3 2 2 6 2" xfId="19163" xr:uid="{00000000-0005-0000-0000-0000DC4A0000}"/>
    <cellStyle name="Normal 20 3 2 2 6 2 2" xfId="19164" xr:uid="{00000000-0005-0000-0000-0000DD4A0000}"/>
    <cellStyle name="Normal 20 3 2 2 6 3" xfId="19165" xr:uid="{00000000-0005-0000-0000-0000DE4A0000}"/>
    <cellStyle name="Normal 20 3 2 2 7" xfId="19166" xr:uid="{00000000-0005-0000-0000-0000DF4A0000}"/>
    <cellStyle name="Normal 20 3 2 2 7 2" xfId="19167" xr:uid="{00000000-0005-0000-0000-0000E04A0000}"/>
    <cellStyle name="Normal 20 3 2 2 8" xfId="19168" xr:uid="{00000000-0005-0000-0000-0000E14A0000}"/>
    <cellStyle name="Normal 20 3 2 2 8 2" xfId="19169" xr:uid="{00000000-0005-0000-0000-0000E24A0000}"/>
    <cellStyle name="Normal 20 3 2 2 9" xfId="19170" xr:uid="{00000000-0005-0000-0000-0000E34A0000}"/>
    <cellStyle name="Normal 20 3 2 3" xfId="19171" xr:uid="{00000000-0005-0000-0000-0000E44A0000}"/>
    <cellStyle name="Normal 20 3 2 3 2" xfId="19172" xr:uid="{00000000-0005-0000-0000-0000E54A0000}"/>
    <cellStyle name="Normal 20 3 2 3 2 2" xfId="19173" xr:uid="{00000000-0005-0000-0000-0000E64A0000}"/>
    <cellStyle name="Normal 20 3 2 3 2 2 2" xfId="19174" xr:uid="{00000000-0005-0000-0000-0000E74A0000}"/>
    <cellStyle name="Normal 20 3 2 3 2 2 2 2" xfId="19175" xr:uid="{00000000-0005-0000-0000-0000E84A0000}"/>
    <cellStyle name="Normal 20 3 2 3 2 2 3" xfId="19176" xr:uid="{00000000-0005-0000-0000-0000E94A0000}"/>
    <cellStyle name="Normal 20 3 2 3 2 3" xfId="19177" xr:uid="{00000000-0005-0000-0000-0000EA4A0000}"/>
    <cellStyle name="Normal 20 3 2 3 2 3 2" xfId="19178" xr:uid="{00000000-0005-0000-0000-0000EB4A0000}"/>
    <cellStyle name="Normal 20 3 2 3 2 3 2 2" xfId="19179" xr:uid="{00000000-0005-0000-0000-0000EC4A0000}"/>
    <cellStyle name="Normal 20 3 2 3 2 3 3" xfId="19180" xr:uid="{00000000-0005-0000-0000-0000ED4A0000}"/>
    <cellStyle name="Normal 20 3 2 3 2 4" xfId="19181" xr:uid="{00000000-0005-0000-0000-0000EE4A0000}"/>
    <cellStyle name="Normal 20 3 2 3 2 4 2" xfId="19182" xr:uid="{00000000-0005-0000-0000-0000EF4A0000}"/>
    <cellStyle name="Normal 20 3 2 3 2 4 2 2" xfId="19183" xr:uid="{00000000-0005-0000-0000-0000F04A0000}"/>
    <cellStyle name="Normal 20 3 2 3 2 4 3" xfId="19184" xr:uid="{00000000-0005-0000-0000-0000F14A0000}"/>
    <cellStyle name="Normal 20 3 2 3 2 5" xfId="19185" xr:uid="{00000000-0005-0000-0000-0000F24A0000}"/>
    <cellStyle name="Normal 20 3 2 3 2 5 2" xfId="19186" xr:uid="{00000000-0005-0000-0000-0000F34A0000}"/>
    <cellStyle name="Normal 20 3 2 3 2 6" xfId="19187" xr:uid="{00000000-0005-0000-0000-0000F44A0000}"/>
    <cellStyle name="Normal 20 3 2 3 2 6 2" xfId="19188" xr:uid="{00000000-0005-0000-0000-0000F54A0000}"/>
    <cellStyle name="Normal 20 3 2 3 2 7" xfId="19189" xr:uid="{00000000-0005-0000-0000-0000F64A0000}"/>
    <cellStyle name="Normal 20 3 2 3 3" xfId="19190" xr:uid="{00000000-0005-0000-0000-0000F74A0000}"/>
    <cellStyle name="Normal 20 3 2 3 3 2" xfId="19191" xr:uid="{00000000-0005-0000-0000-0000F84A0000}"/>
    <cellStyle name="Normal 20 3 2 3 3 2 2" xfId="19192" xr:uid="{00000000-0005-0000-0000-0000F94A0000}"/>
    <cellStyle name="Normal 20 3 2 3 3 3" xfId="19193" xr:uid="{00000000-0005-0000-0000-0000FA4A0000}"/>
    <cellStyle name="Normal 20 3 2 3 4" xfId="19194" xr:uid="{00000000-0005-0000-0000-0000FB4A0000}"/>
    <cellStyle name="Normal 20 3 2 3 4 2" xfId="19195" xr:uid="{00000000-0005-0000-0000-0000FC4A0000}"/>
    <cellStyle name="Normal 20 3 2 3 4 2 2" xfId="19196" xr:uid="{00000000-0005-0000-0000-0000FD4A0000}"/>
    <cellStyle name="Normal 20 3 2 3 4 3" xfId="19197" xr:uid="{00000000-0005-0000-0000-0000FE4A0000}"/>
    <cellStyle name="Normal 20 3 2 3 5" xfId="19198" xr:uid="{00000000-0005-0000-0000-0000FF4A0000}"/>
    <cellStyle name="Normal 20 3 2 3 5 2" xfId="19199" xr:uid="{00000000-0005-0000-0000-0000004B0000}"/>
    <cellStyle name="Normal 20 3 2 3 5 2 2" xfId="19200" xr:uid="{00000000-0005-0000-0000-0000014B0000}"/>
    <cellStyle name="Normal 20 3 2 3 5 3" xfId="19201" xr:uid="{00000000-0005-0000-0000-0000024B0000}"/>
    <cellStyle name="Normal 20 3 2 3 6" xfId="19202" xr:uid="{00000000-0005-0000-0000-0000034B0000}"/>
    <cellStyle name="Normal 20 3 2 3 6 2" xfId="19203" xr:uid="{00000000-0005-0000-0000-0000044B0000}"/>
    <cellStyle name="Normal 20 3 2 3 7" xfId="19204" xr:uid="{00000000-0005-0000-0000-0000054B0000}"/>
    <cellStyle name="Normal 20 3 2 3 7 2" xfId="19205" xr:uid="{00000000-0005-0000-0000-0000064B0000}"/>
    <cellStyle name="Normal 20 3 2 3 8" xfId="19206" xr:uid="{00000000-0005-0000-0000-0000074B0000}"/>
    <cellStyle name="Normal 20 3 2 4" xfId="19207" xr:uid="{00000000-0005-0000-0000-0000084B0000}"/>
    <cellStyle name="Normal 20 3 2 4 2" xfId="19208" xr:uid="{00000000-0005-0000-0000-0000094B0000}"/>
    <cellStyle name="Normal 20 3 2 4 2 2" xfId="19209" xr:uid="{00000000-0005-0000-0000-00000A4B0000}"/>
    <cellStyle name="Normal 20 3 2 4 2 2 2" xfId="19210" xr:uid="{00000000-0005-0000-0000-00000B4B0000}"/>
    <cellStyle name="Normal 20 3 2 4 2 3" xfId="19211" xr:uid="{00000000-0005-0000-0000-00000C4B0000}"/>
    <cellStyle name="Normal 20 3 2 4 3" xfId="19212" xr:uid="{00000000-0005-0000-0000-00000D4B0000}"/>
    <cellStyle name="Normal 20 3 2 4 3 2" xfId="19213" xr:uid="{00000000-0005-0000-0000-00000E4B0000}"/>
    <cellStyle name="Normal 20 3 2 4 3 2 2" xfId="19214" xr:uid="{00000000-0005-0000-0000-00000F4B0000}"/>
    <cellStyle name="Normal 20 3 2 4 3 3" xfId="19215" xr:uid="{00000000-0005-0000-0000-0000104B0000}"/>
    <cellStyle name="Normal 20 3 2 4 4" xfId="19216" xr:uid="{00000000-0005-0000-0000-0000114B0000}"/>
    <cellStyle name="Normal 20 3 2 4 4 2" xfId="19217" xr:uid="{00000000-0005-0000-0000-0000124B0000}"/>
    <cellStyle name="Normal 20 3 2 4 4 2 2" xfId="19218" xr:uid="{00000000-0005-0000-0000-0000134B0000}"/>
    <cellStyle name="Normal 20 3 2 4 4 3" xfId="19219" xr:uid="{00000000-0005-0000-0000-0000144B0000}"/>
    <cellStyle name="Normal 20 3 2 4 5" xfId="19220" xr:uid="{00000000-0005-0000-0000-0000154B0000}"/>
    <cellStyle name="Normal 20 3 2 4 5 2" xfId="19221" xr:uid="{00000000-0005-0000-0000-0000164B0000}"/>
    <cellStyle name="Normal 20 3 2 4 6" xfId="19222" xr:uid="{00000000-0005-0000-0000-0000174B0000}"/>
    <cellStyle name="Normal 20 3 2 4 6 2" xfId="19223" xr:uid="{00000000-0005-0000-0000-0000184B0000}"/>
    <cellStyle name="Normal 20 3 2 4 7" xfId="19224" xr:uid="{00000000-0005-0000-0000-0000194B0000}"/>
    <cellStyle name="Normal 20 3 2 5" xfId="19225" xr:uid="{00000000-0005-0000-0000-00001A4B0000}"/>
    <cellStyle name="Normal 20 3 2 5 2" xfId="19226" xr:uid="{00000000-0005-0000-0000-00001B4B0000}"/>
    <cellStyle name="Normal 20 3 2 5 2 2" xfId="19227" xr:uid="{00000000-0005-0000-0000-00001C4B0000}"/>
    <cellStyle name="Normal 20 3 2 5 2 2 2" xfId="19228" xr:uid="{00000000-0005-0000-0000-00001D4B0000}"/>
    <cellStyle name="Normal 20 3 2 5 2 3" xfId="19229" xr:uid="{00000000-0005-0000-0000-00001E4B0000}"/>
    <cellStyle name="Normal 20 3 2 5 3" xfId="19230" xr:uid="{00000000-0005-0000-0000-00001F4B0000}"/>
    <cellStyle name="Normal 20 3 2 5 3 2" xfId="19231" xr:uid="{00000000-0005-0000-0000-0000204B0000}"/>
    <cellStyle name="Normal 20 3 2 5 3 2 2" xfId="19232" xr:uid="{00000000-0005-0000-0000-0000214B0000}"/>
    <cellStyle name="Normal 20 3 2 5 3 3" xfId="19233" xr:uid="{00000000-0005-0000-0000-0000224B0000}"/>
    <cellStyle name="Normal 20 3 2 5 4" xfId="19234" xr:uid="{00000000-0005-0000-0000-0000234B0000}"/>
    <cellStyle name="Normal 20 3 2 5 4 2" xfId="19235" xr:uid="{00000000-0005-0000-0000-0000244B0000}"/>
    <cellStyle name="Normal 20 3 2 5 4 2 2" xfId="19236" xr:uid="{00000000-0005-0000-0000-0000254B0000}"/>
    <cellStyle name="Normal 20 3 2 5 4 3" xfId="19237" xr:uid="{00000000-0005-0000-0000-0000264B0000}"/>
    <cellStyle name="Normal 20 3 2 5 5" xfId="19238" xr:uid="{00000000-0005-0000-0000-0000274B0000}"/>
    <cellStyle name="Normal 20 3 2 5 5 2" xfId="19239" xr:uid="{00000000-0005-0000-0000-0000284B0000}"/>
    <cellStyle name="Normal 20 3 2 5 6" xfId="19240" xr:uid="{00000000-0005-0000-0000-0000294B0000}"/>
    <cellStyle name="Normal 20 3 2 5 6 2" xfId="19241" xr:uid="{00000000-0005-0000-0000-00002A4B0000}"/>
    <cellStyle name="Normal 20 3 2 5 7" xfId="19242" xr:uid="{00000000-0005-0000-0000-00002B4B0000}"/>
    <cellStyle name="Normal 20 3 2 6" xfId="19243" xr:uid="{00000000-0005-0000-0000-00002C4B0000}"/>
    <cellStyle name="Normal 20 3 2 6 2" xfId="19244" xr:uid="{00000000-0005-0000-0000-00002D4B0000}"/>
    <cellStyle name="Normal 20 3 2 6 2 2" xfId="19245" xr:uid="{00000000-0005-0000-0000-00002E4B0000}"/>
    <cellStyle name="Normal 20 3 2 6 3" xfId="19246" xr:uid="{00000000-0005-0000-0000-00002F4B0000}"/>
    <cellStyle name="Normal 20 3 2 7" xfId="19247" xr:uid="{00000000-0005-0000-0000-0000304B0000}"/>
    <cellStyle name="Normal 20 3 2 7 2" xfId="19248" xr:uid="{00000000-0005-0000-0000-0000314B0000}"/>
    <cellStyle name="Normal 20 3 2 7 2 2" xfId="19249" xr:uid="{00000000-0005-0000-0000-0000324B0000}"/>
    <cellStyle name="Normal 20 3 2 7 3" xfId="19250" xr:uid="{00000000-0005-0000-0000-0000334B0000}"/>
    <cellStyle name="Normal 20 3 2 8" xfId="19251" xr:uid="{00000000-0005-0000-0000-0000344B0000}"/>
    <cellStyle name="Normal 20 3 2 8 2" xfId="19252" xr:uid="{00000000-0005-0000-0000-0000354B0000}"/>
    <cellStyle name="Normal 20 3 2 8 2 2" xfId="19253" xr:uid="{00000000-0005-0000-0000-0000364B0000}"/>
    <cellStyle name="Normal 20 3 2 8 3" xfId="19254" xr:uid="{00000000-0005-0000-0000-0000374B0000}"/>
    <cellStyle name="Normal 20 3 2 9" xfId="19255" xr:uid="{00000000-0005-0000-0000-0000384B0000}"/>
    <cellStyle name="Normal 20 3 2 9 2" xfId="19256" xr:uid="{00000000-0005-0000-0000-0000394B0000}"/>
    <cellStyle name="Normal 20 3 3" xfId="19257" xr:uid="{00000000-0005-0000-0000-00003A4B0000}"/>
    <cellStyle name="Normal 20 3 3 10" xfId="19258" xr:uid="{00000000-0005-0000-0000-00003B4B0000}"/>
    <cellStyle name="Normal 20 3 3 10 2" xfId="19259" xr:uid="{00000000-0005-0000-0000-00003C4B0000}"/>
    <cellStyle name="Normal 20 3 3 11" xfId="19260" xr:uid="{00000000-0005-0000-0000-00003D4B0000}"/>
    <cellStyle name="Normal 20 3 3 2" xfId="19261" xr:uid="{00000000-0005-0000-0000-00003E4B0000}"/>
    <cellStyle name="Normal 20 3 3 2 2" xfId="19262" xr:uid="{00000000-0005-0000-0000-00003F4B0000}"/>
    <cellStyle name="Normal 20 3 3 2 2 2" xfId="19263" xr:uid="{00000000-0005-0000-0000-0000404B0000}"/>
    <cellStyle name="Normal 20 3 3 2 2 2 2" xfId="19264" xr:uid="{00000000-0005-0000-0000-0000414B0000}"/>
    <cellStyle name="Normal 20 3 3 2 2 2 2 2" xfId="19265" xr:uid="{00000000-0005-0000-0000-0000424B0000}"/>
    <cellStyle name="Normal 20 3 3 2 2 2 3" xfId="19266" xr:uid="{00000000-0005-0000-0000-0000434B0000}"/>
    <cellStyle name="Normal 20 3 3 2 2 3" xfId="19267" xr:uid="{00000000-0005-0000-0000-0000444B0000}"/>
    <cellStyle name="Normal 20 3 3 2 2 3 2" xfId="19268" xr:uid="{00000000-0005-0000-0000-0000454B0000}"/>
    <cellStyle name="Normal 20 3 3 2 2 3 2 2" xfId="19269" xr:uid="{00000000-0005-0000-0000-0000464B0000}"/>
    <cellStyle name="Normal 20 3 3 2 2 3 3" xfId="19270" xr:uid="{00000000-0005-0000-0000-0000474B0000}"/>
    <cellStyle name="Normal 20 3 3 2 2 4" xfId="19271" xr:uid="{00000000-0005-0000-0000-0000484B0000}"/>
    <cellStyle name="Normal 20 3 3 2 2 4 2" xfId="19272" xr:uid="{00000000-0005-0000-0000-0000494B0000}"/>
    <cellStyle name="Normal 20 3 3 2 2 4 2 2" xfId="19273" xr:uid="{00000000-0005-0000-0000-00004A4B0000}"/>
    <cellStyle name="Normal 20 3 3 2 2 4 3" xfId="19274" xr:uid="{00000000-0005-0000-0000-00004B4B0000}"/>
    <cellStyle name="Normal 20 3 3 2 2 5" xfId="19275" xr:uid="{00000000-0005-0000-0000-00004C4B0000}"/>
    <cellStyle name="Normal 20 3 3 2 2 5 2" xfId="19276" xr:uid="{00000000-0005-0000-0000-00004D4B0000}"/>
    <cellStyle name="Normal 20 3 3 2 2 6" xfId="19277" xr:uid="{00000000-0005-0000-0000-00004E4B0000}"/>
    <cellStyle name="Normal 20 3 3 2 2 6 2" xfId="19278" xr:uid="{00000000-0005-0000-0000-00004F4B0000}"/>
    <cellStyle name="Normal 20 3 3 2 2 7" xfId="19279" xr:uid="{00000000-0005-0000-0000-0000504B0000}"/>
    <cellStyle name="Normal 20 3 3 2 3" xfId="19280" xr:uid="{00000000-0005-0000-0000-0000514B0000}"/>
    <cellStyle name="Normal 20 3 3 2 3 2" xfId="19281" xr:uid="{00000000-0005-0000-0000-0000524B0000}"/>
    <cellStyle name="Normal 20 3 3 2 3 2 2" xfId="19282" xr:uid="{00000000-0005-0000-0000-0000534B0000}"/>
    <cellStyle name="Normal 20 3 3 2 3 2 2 2" xfId="19283" xr:uid="{00000000-0005-0000-0000-0000544B0000}"/>
    <cellStyle name="Normal 20 3 3 2 3 2 3" xfId="19284" xr:uid="{00000000-0005-0000-0000-0000554B0000}"/>
    <cellStyle name="Normal 20 3 3 2 3 3" xfId="19285" xr:uid="{00000000-0005-0000-0000-0000564B0000}"/>
    <cellStyle name="Normal 20 3 3 2 3 3 2" xfId="19286" xr:uid="{00000000-0005-0000-0000-0000574B0000}"/>
    <cellStyle name="Normal 20 3 3 2 3 3 2 2" xfId="19287" xr:uid="{00000000-0005-0000-0000-0000584B0000}"/>
    <cellStyle name="Normal 20 3 3 2 3 3 3" xfId="19288" xr:uid="{00000000-0005-0000-0000-0000594B0000}"/>
    <cellStyle name="Normal 20 3 3 2 3 4" xfId="19289" xr:uid="{00000000-0005-0000-0000-00005A4B0000}"/>
    <cellStyle name="Normal 20 3 3 2 3 4 2" xfId="19290" xr:uid="{00000000-0005-0000-0000-00005B4B0000}"/>
    <cellStyle name="Normal 20 3 3 2 3 4 2 2" xfId="19291" xr:uid="{00000000-0005-0000-0000-00005C4B0000}"/>
    <cellStyle name="Normal 20 3 3 2 3 4 3" xfId="19292" xr:uid="{00000000-0005-0000-0000-00005D4B0000}"/>
    <cellStyle name="Normal 20 3 3 2 3 5" xfId="19293" xr:uid="{00000000-0005-0000-0000-00005E4B0000}"/>
    <cellStyle name="Normal 20 3 3 2 3 5 2" xfId="19294" xr:uid="{00000000-0005-0000-0000-00005F4B0000}"/>
    <cellStyle name="Normal 20 3 3 2 3 6" xfId="19295" xr:uid="{00000000-0005-0000-0000-0000604B0000}"/>
    <cellStyle name="Normal 20 3 3 2 3 6 2" xfId="19296" xr:uid="{00000000-0005-0000-0000-0000614B0000}"/>
    <cellStyle name="Normal 20 3 3 2 3 7" xfId="19297" xr:uid="{00000000-0005-0000-0000-0000624B0000}"/>
    <cellStyle name="Normal 20 3 3 2 4" xfId="19298" xr:uid="{00000000-0005-0000-0000-0000634B0000}"/>
    <cellStyle name="Normal 20 3 3 2 4 2" xfId="19299" xr:uid="{00000000-0005-0000-0000-0000644B0000}"/>
    <cellStyle name="Normal 20 3 3 2 4 2 2" xfId="19300" xr:uid="{00000000-0005-0000-0000-0000654B0000}"/>
    <cellStyle name="Normal 20 3 3 2 4 3" xfId="19301" xr:uid="{00000000-0005-0000-0000-0000664B0000}"/>
    <cellStyle name="Normal 20 3 3 2 5" xfId="19302" xr:uid="{00000000-0005-0000-0000-0000674B0000}"/>
    <cellStyle name="Normal 20 3 3 2 5 2" xfId="19303" xr:uid="{00000000-0005-0000-0000-0000684B0000}"/>
    <cellStyle name="Normal 20 3 3 2 5 2 2" xfId="19304" xr:uid="{00000000-0005-0000-0000-0000694B0000}"/>
    <cellStyle name="Normal 20 3 3 2 5 3" xfId="19305" xr:uid="{00000000-0005-0000-0000-00006A4B0000}"/>
    <cellStyle name="Normal 20 3 3 2 6" xfId="19306" xr:uid="{00000000-0005-0000-0000-00006B4B0000}"/>
    <cellStyle name="Normal 20 3 3 2 6 2" xfId="19307" xr:uid="{00000000-0005-0000-0000-00006C4B0000}"/>
    <cellStyle name="Normal 20 3 3 2 6 2 2" xfId="19308" xr:uid="{00000000-0005-0000-0000-00006D4B0000}"/>
    <cellStyle name="Normal 20 3 3 2 6 3" xfId="19309" xr:uid="{00000000-0005-0000-0000-00006E4B0000}"/>
    <cellStyle name="Normal 20 3 3 2 7" xfId="19310" xr:uid="{00000000-0005-0000-0000-00006F4B0000}"/>
    <cellStyle name="Normal 20 3 3 2 7 2" xfId="19311" xr:uid="{00000000-0005-0000-0000-0000704B0000}"/>
    <cellStyle name="Normal 20 3 3 2 8" xfId="19312" xr:uid="{00000000-0005-0000-0000-0000714B0000}"/>
    <cellStyle name="Normal 20 3 3 2 8 2" xfId="19313" xr:uid="{00000000-0005-0000-0000-0000724B0000}"/>
    <cellStyle name="Normal 20 3 3 2 9" xfId="19314" xr:uid="{00000000-0005-0000-0000-0000734B0000}"/>
    <cellStyle name="Normal 20 3 3 3" xfId="19315" xr:uid="{00000000-0005-0000-0000-0000744B0000}"/>
    <cellStyle name="Normal 20 3 3 3 2" xfId="19316" xr:uid="{00000000-0005-0000-0000-0000754B0000}"/>
    <cellStyle name="Normal 20 3 3 3 2 2" xfId="19317" xr:uid="{00000000-0005-0000-0000-0000764B0000}"/>
    <cellStyle name="Normal 20 3 3 3 2 2 2" xfId="19318" xr:uid="{00000000-0005-0000-0000-0000774B0000}"/>
    <cellStyle name="Normal 20 3 3 3 2 2 2 2" xfId="19319" xr:uid="{00000000-0005-0000-0000-0000784B0000}"/>
    <cellStyle name="Normal 20 3 3 3 2 2 3" xfId="19320" xr:uid="{00000000-0005-0000-0000-0000794B0000}"/>
    <cellStyle name="Normal 20 3 3 3 2 3" xfId="19321" xr:uid="{00000000-0005-0000-0000-00007A4B0000}"/>
    <cellStyle name="Normal 20 3 3 3 2 3 2" xfId="19322" xr:uid="{00000000-0005-0000-0000-00007B4B0000}"/>
    <cellStyle name="Normal 20 3 3 3 2 3 2 2" xfId="19323" xr:uid="{00000000-0005-0000-0000-00007C4B0000}"/>
    <cellStyle name="Normal 20 3 3 3 2 3 3" xfId="19324" xr:uid="{00000000-0005-0000-0000-00007D4B0000}"/>
    <cellStyle name="Normal 20 3 3 3 2 4" xfId="19325" xr:uid="{00000000-0005-0000-0000-00007E4B0000}"/>
    <cellStyle name="Normal 20 3 3 3 2 4 2" xfId="19326" xr:uid="{00000000-0005-0000-0000-00007F4B0000}"/>
    <cellStyle name="Normal 20 3 3 3 2 4 2 2" xfId="19327" xr:uid="{00000000-0005-0000-0000-0000804B0000}"/>
    <cellStyle name="Normal 20 3 3 3 2 4 3" xfId="19328" xr:uid="{00000000-0005-0000-0000-0000814B0000}"/>
    <cellStyle name="Normal 20 3 3 3 2 5" xfId="19329" xr:uid="{00000000-0005-0000-0000-0000824B0000}"/>
    <cellStyle name="Normal 20 3 3 3 2 5 2" xfId="19330" xr:uid="{00000000-0005-0000-0000-0000834B0000}"/>
    <cellStyle name="Normal 20 3 3 3 2 6" xfId="19331" xr:uid="{00000000-0005-0000-0000-0000844B0000}"/>
    <cellStyle name="Normal 20 3 3 3 2 6 2" xfId="19332" xr:uid="{00000000-0005-0000-0000-0000854B0000}"/>
    <cellStyle name="Normal 20 3 3 3 2 7" xfId="19333" xr:uid="{00000000-0005-0000-0000-0000864B0000}"/>
    <cellStyle name="Normal 20 3 3 3 3" xfId="19334" xr:uid="{00000000-0005-0000-0000-0000874B0000}"/>
    <cellStyle name="Normal 20 3 3 3 3 2" xfId="19335" xr:uid="{00000000-0005-0000-0000-0000884B0000}"/>
    <cellStyle name="Normal 20 3 3 3 3 2 2" xfId="19336" xr:uid="{00000000-0005-0000-0000-0000894B0000}"/>
    <cellStyle name="Normal 20 3 3 3 3 3" xfId="19337" xr:uid="{00000000-0005-0000-0000-00008A4B0000}"/>
    <cellStyle name="Normal 20 3 3 3 4" xfId="19338" xr:uid="{00000000-0005-0000-0000-00008B4B0000}"/>
    <cellStyle name="Normal 20 3 3 3 4 2" xfId="19339" xr:uid="{00000000-0005-0000-0000-00008C4B0000}"/>
    <cellStyle name="Normal 20 3 3 3 4 2 2" xfId="19340" xr:uid="{00000000-0005-0000-0000-00008D4B0000}"/>
    <cellStyle name="Normal 20 3 3 3 4 3" xfId="19341" xr:uid="{00000000-0005-0000-0000-00008E4B0000}"/>
    <cellStyle name="Normal 20 3 3 3 5" xfId="19342" xr:uid="{00000000-0005-0000-0000-00008F4B0000}"/>
    <cellStyle name="Normal 20 3 3 3 5 2" xfId="19343" xr:uid="{00000000-0005-0000-0000-0000904B0000}"/>
    <cellStyle name="Normal 20 3 3 3 5 2 2" xfId="19344" xr:uid="{00000000-0005-0000-0000-0000914B0000}"/>
    <cellStyle name="Normal 20 3 3 3 5 3" xfId="19345" xr:uid="{00000000-0005-0000-0000-0000924B0000}"/>
    <cellStyle name="Normal 20 3 3 3 6" xfId="19346" xr:uid="{00000000-0005-0000-0000-0000934B0000}"/>
    <cellStyle name="Normal 20 3 3 3 6 2" xfId="19347" xr:uid="{00000000-0005-0000-0000-0000944B0000}"/>
    <cellStyle name="Normal 20 3 3 3 7" xfId="19348" xr:uid="{00000000-0005-0000-0000-0000954B0000}"/>
    <cellStyle name="Normal 20 3 3 3 7 2" xfId="19349" xr:uid="{00000000-0005-0000-0000-0000964B0000}"/>
    <cellStyle name="Normal 20 3 3 3 8" xfId="19350" xr:uid="{00000000-0005-0000-0000-0000974B0000}"/>
    <cellStyle name="Normal 20 3 3 4" xfId="19351" xr:uid="{00000000-0005-0000-0000-0000984B0000}"/>
    <cellStyle name="Normal 20 3 3 4 2" xfId="19352" xr:uid="{00000000-0005-0000-0000-0000994B0000}"/>
    <cellStyle name="Normal 20 3 3 4 2 2" xfId="19353" xr:uid="{00000000-0005-0000-0000-00009A4B0000}"/>
    <cellStyle name="Normal 20 3 3 4 2 2 2" xfId="19354" xr:uid="{00000000-0005-0000-0000-00009B4B0000}"/>
    <cellStyle name="Normal 20 3 3 4 2 3" xfId="19355" xr:uid="{00000000-0005-0000-0000-00009C4B0000}"/>
    <cellStyle name="Normal 20 3 3 4 3" xfId="19356" xr:uid="{00000000-0005-0000-0000-00009D4B0000}"/>
    <cellStyle name="Normal 20 3 3 4 3 2" xfId="19357" xr:uid="{00000000-0005-0000-0000-00009E4B0000}"/>
    <cellStyle name="Normal 20 3 3 4 3 2 2" xfId="19358" xr:uid="{00000000-0005-0000-0000-00009F4B0000}"/>
    <cellStyle name="Normal 20 3 3 4 3 3" xfId="19359" xr:uid="{00000000-0005-0000-0000-0000A04B0000}"/>
    <cellStyle name="Normal 20 3 3 4 4" xfId="19360" xr:uid="{00000000-0005-0000-0000-0000A14B0000}"/>
    <cellStyle name="Normal 20 3 3 4 4 2" xfId="19361" xr:uid="{00000000-0005-0000-0000-0000A24B0000}"/>
    <cellStyle name="Normal 20 3 3 4 4 2 2" xfId="19362" xr:uid="{00000000-0005-0000-0000-0000A34B0000}"/>
    <cellStyle name="Normal 20 3 3 4 4 3" xfId="19363" xr:uid="{00000000-0005-0000-0000-0000A44B0000}"/>
    <cellStyle name="Normal 20 3 3 4 5" xfId="19364" xr:uid="{00000000-0005-0000-0000-0000A54B0000}"/>
    <cellStyle name="Normal 20 3 3 4 5 2" xfId="19365" xr:uid="{00000000-0005-0000-0000-0000A64B0000}"/>
    <cellStyle name="Normal 20 3 3 4 6" xfId="19366" xr:uid="{00000000-0005-0000-0000-0000A74B0000}"/>
    <cellStyle name="Normal 20 3 3 4 6 2" xfId="19367" xr:uid="{00000000-0005-0000-0000-0000A84B0000}"/>
    <cellStyle name="Normal 20 3 3 4 7" xfId="19368" xr:uid="{00000000-0005-0000-0000-0000A94B0000}"/>
    <cellStyle name="Normal 20 3 3 5" xfId="19369" xr:uid="{00000000-0005-0000-0000-0000AA4B0000}"/>
    <cellStyle name="Normal 20 3 3 5 2" xfId="19370" xr:uid="{00000000-0005-0000-0000-0000AB4B0000}"/>
    <cellStyle name="Normal 20 3 3 5 2 2" xfId="19371" xr:uid="{00000000-0005-0000-0000-0000AC4B0000}"/>
    <cellStyle name="Normal 20 3 3 5 2 2 2" xfId="19372" xr:uid="{00000000-0005-0000-0000-0000AD4B0000}"/>
    <cellStyle name="Normal 20 3 3 5 2 3" xfId="19373" xr:uid="{00000000-0005-0000-0000-0000AE4B0000}"/>
    <cellStyle name="Normal 20 3 3 5 3" xfId="19374" xr:uid="{00000000-0005-0000-0000-0000AF4B0000}"/>
    <cellStyle name="Normal 20 3 3 5 3 2" xfId="19375" xr:uid="{00000000-0005-0000-0000-0000B04B0000}"/>
    <cellStyle name="Normal 20 3 3 5 3 2 2" xfId="19376" xr:uid="{00000000-0005-0000-0000-0000B14B0000}"/>
    <cellStyle name="Normal 20 3 3 5 3 3" xfId="19377" xr:uid="{00000000-0005-0000-0000-0000B24B0000}"/>
    <cellStyle name="Normal 20 3 3 5 4" xfId="19378" xr:uid="{00000000-0005-0000-0000-0000B34B0000}"/>
    <cellStyle name="Normal 20 3 3 5 4 2" xfId="19379" xr:uid="{00000000-0005-0000-0000-0000B44B0000}"/>
    <cellStyle name="Normal 20 3 3 5 4 2 2" xfId="19380" xr:uid="{00000000-0005-0000-0000-0000B54B0000}"/>
    <cellStyle name="Normal 20 3 3 5 4 3" xfId="19381" xr:uid="{00000000-0005-0000-0000-0000B64B0000}"/>
    <cellStyle name="Normal 20 3 3 5 5" xfId="19382" xr:uid="{00000000-0005-0000-0000-0000B74B0000}"/>
    <cellStyle name="Normal 20 3 3 5 5 2" xfId="19383" xr:uid="{00000000-0005-0000-0000-0000B84B0000}"/>
    <cellStyle name="Normal 20 3 3 5 6" xfId="19384" xr:uid="{00000000-0005-0000-0000-0000B94B0000}"/>
    <cellStyle name="Normal 20 3 3 5 6 2" xfId="19385" xr:uid="{00000000-0005-0000-0000-0000BA4B0000}"/>
    <cellStyle name="Normal 20 3 3 5 7" xfId="19386" xr:uid="{00000000-0005-0000-0000-0000BB4B0000}"/>
    <cellStyle name="Normal 20 3 3 6" xfId="19387" xr:uid="{00000000-0005-0000-0000-0000BC4B0000}"/>
    <cellStyle name="Normal 20 3 3 6 2" xfId="19388" xr:uid="{00000000-0005-0000-0000-0000BD4B0000}"/>
    <cellStyle name="Normal 20 3 3 6 2 2" xfId="19389" xr:uid="{00000000-0005-0000-0000-0000BE4B0000}"/>
    <cellStyle name="Normal 20 3 3 6 3" xfId="19390" xr:uid="{00000000-0005-0000-0000-0000BF4B0000}"/>
    <cellStyle name="Normal 20 3 3 7" xfId="19391" xr:uid="{00000000-0005-0000-0000-0000C04B0000}"/>
    <cellStyle name="Normal 20 3 3 7 2" xfId="19392" xr:uid="{00000000-0005-0000-0000-0000C14B0000}"/>
    <cellStyle name="Normal 20 3 3 7 2 2" xfId="19393" xr:uid="{00000000-0005-0000-0000-0000C24B0000}"/>
    <cellStyle name="Normal 20 3 3 7 3" xfId="19394" xr:uid="{00000000-0005-0000-0000-0000C34B0000}"/>
    <cellStyle name="Normal 20 3 3 8" xfId="19395" xr:uid="{00000000-0005-0000-0000-0000C44B0000}"/>
    <cellStyle name="Normal 20 3 3 8 2" xfId="19396" xr:uid="{00000000-0005-0000-0000-0000C54B0000}"/>
    <cellStyle name="Normal 20 3 3 8 2 2" xfId="19397" xr:uid="{00000000-0005-0000-0000-0000C64B0000}"/>
    <cellStyle name="Normal 20 3 3 8 3" xfId="19398" xr:uid="{00000000-0005-0000-0000-0000C74B0000}"/>
    <cellStyle name="Normal 20 3 3 9" xfId="19399" xr:uid="{00000000-0005-0000-0000-0000C84B0000}"/>
    <cellStyle name="Normal 20 3 3 9 2" xfId="19400" xr:uid="{00000000-0005-0000-0000-0000C94B0000}"/>
    <cellStyle name="Normal 20 3 4" xfId="19401" xr:uid="{00000000-0005-0000-0000-0000CA4B0000}"/>
    <cellStyle name="Normal 20 3 4 2" xfId="19402" xr:uid="{00000000-0005-0000-0000-0000CB4B0000}"/>
    <cellStyle name="Normal 20 3 4 2 2" xfId="19403" xr:uid="{00000000-0005-0000-0000-0000CC4B0000}"/>
    <cellStyle name="Normal 20 3 4 2 2 2" xfId="19404" xr:uid="{00000000-0005-0000-0000-0000CD4B0000}"/>
    <cellStyle name="Normal 20 3 4 2 2 2 2" xfId="19405" xr:uid="{00000000-0005-0000-0000-0000CE4B0000}"/>
    <cellStyle name="Normal 20 3 4 2 2 3" xfId="19406" xr:uid="{00000000-0005-0000-0000-0000CF4B0000}"/>
    <cellStyle name="Normal 20 3 4 2 3" xfId="19407" xr:uid="{00000000-0005-0000-0000-0000D04B0000}"/>
    <cellStyle name="Normal 20 3 4 2 3 2" xfId="19408" xr:uid="{00000000-0005-0000-0000-0000D14B0000}"/>
    <cellStyle name="Normal 20 3 4 2 3 2 2" xfId="19409" xr:uid="{00000000-0005-0000-0000-0000D24B0000}"/>
    <cellStyle name="Normal 20 3 4 2 3 3" xfId="19410" xr:uid="{00000000-0005-0000-0000-0000D34B0000}"/>
    <cellStyle name="Normal 20 3 4 2 4" xfId="19411" xr:uid="{00000000-0005-0000-0000-0000D44B0000}"/>
    <cellStyle name="Normal 20 3 4 2 4 2" xfId="19412" xr:uid="{00000000-0005-0000-0000-0000D54B0000}"/>
    <cellStyle name="Normal 20 3 4 2 4 2 2" xfId="19413" xr:uid="{00000000-0005-0000-0000-0000D64B0000}"/>
    <cellStyle name="Normal 20 3 4 2 4 3" xfId="19414" xr:uid="{00000000-0005-0000-0000-0000D74B0000}"/>
    <cellStyle name="Normal 20 3 4 2 5" xfId="19415" xr:uid="{00000000-0005-0000-0000-0000D84B0000}"/>
    <cellStyle name="Normal 20 3 4 2 5 2" xfId="19416" xr:uid="{00000000-0005-0000-0000-0000D94B0000}"/>
    <cellStyle name="Normal 20 3 4 2 6" xfId="19417" xr:uid="{00000000-0005-0000-0000-0000DA4B0000}"/>
    <cellStyle name="Normal 20 3 4 2 6 2" xfId="19418" xr:uid="{00000000-0005-0000-0000-0000DB4B0000}"/>
    <cellStyle name="Normal 20 3 4 2 7" xfId="19419" xr:uid="{00000000-0005-0000-0000-0000DC4B0000}"/>
    <cellStyle name="Normal 20 3 4 3" xfId="19420" xr:uid="{00000000-0005-0000-0000-0000DD4B0000}"/>
    <cellStyle name="Normal 20 3 4 3 2" xfId="19421" xr:uid="{00000000-0005-0000-0000-0000DE4B0000}"/>
    <cellStyle name="Normal 20 3 4 3 2 2" xfId="19422" xr:uid="{00000000-0005-0000-0000-0000DF4B0000}"/>
    <cellStyle name="Normal 20 3 4 3 2 2 2" xfId="19423" xr:uid="{00000000-0005-0000-0000-0000E04B0000}"/>
    <cellStyle name="Normal 20 3 4 3 2 3" xfId="19424" xr:uid="{00000000-0005-0000-0000-0000E14B0000}"/>
    <cellStyle name="Normal 20 3 4 3 3" xfId="19425" xr:uid="{00000000-0005-0000-0000-0000E24B0000}"/>
    <cellStyle name="Normal 20 3 4 3 3 2" xfId="19426" xr:uid="{00000000-0005-0000-0000-0000E34B0000}"/>
    <cellStyle name="Normal 20 3 4 3 3 2 2" xfId="19427" xr:uid="{00000000-0005-0000-0000-0000E44B0000}"/>
    <cellStyle name="Normal 20 3 4 3 3 3" xfId="19428" xr:uid="{00000000-0005-0000-0000-0000E54B0000}"/>
    <cellStyle name="Normal 20 3 4 3 4" xfId="19429" xr:uid="{00000000-0005-0000-0000-0000E64B0000}"/>
    <cellStyle name="Normal 20 3 4 3 4 2" xfId="19430" xr:uid="{00000000-0005-0000-0000-0000E74B0000}"/>
    <cellStyle name="Normal 20 3 4 3 4 2 2" xfId="19431" xr:uid="{00000000-0005-0000-0000-0000E84B0000}"/>
    <cellStyle name="Normal 20 3 4 3 4 3" xfId="19432" xr:uid="{00000000-0005-0000-0000-0000E94B0000}"/>
    <cellStyle name="Normal 20 3 4 3 5" xfId="19433" xr:uid="{00000000-0005-0000-0000-0000EA4B0000}"/>
    <cellStyle name="Normal 20 3 4 3 5 2" xfId="19434" xr:uid="{00000000-0005-0000-0000-0000EB4B0000}"/>
    <cellStyle name="Normal 20 3 4 3 6" xfId="19435" xr:uid="{00000000-0005-0000-0000-0000EC4B0000}"/>
    <cellStyle name="Normal 20 3 4 3 6 2" xfId="19436" xr:uid="{00000000-0005-0000-0000-0000ED4B0000}"/>
    <cellStyle name="Normal 20 3 4 3 7" xfId="19437" xr:uid="{00000000-0005-0000-0000-0000EE4B0000}"/>
    <cellStyle name="Normal 20 3 4 4" xfId="19438" xr:uid="{00000000-0005-0000-0000-0000EF4B0000}"/>
    <cellStyle name="Normal 20 3 4 4 2" xfId="19439" xr:uid="{00000000-0005-0000-0000-0000F04B0000}"/>
    <cellStyle name="Normal 20 3 4 4 2 2" xfId="19440" xr:uid="{00000000-0005-0000-0000-0000F14B0000}"/>
    <cellStyle name="Normal 20 3 4 4 3" xfId="19441" xr:uid="{00000000-0005-0000-0000-0000F24B0000}"/>
    <cellStyle name="Normal 20 3 4 5" xfId="19442" xr:uid="{00000000-0005-0000-0000-0000F34B0000}"/>
    <cellStyle name="Normal 20 3 4 5 2" xfId="19443" xr:uid="{00000000-0005-0000-0000-0000F44B0000}"/>
    <cellStyle name="Normal 20 3 4 5 2 2" xfId="19444" xr:uid="{00000000-0005-0000-0000-0000F54B0000}"/>
    <cellStyle name="Normal 20 3 4 5 3" xfId="19445" xr:uid="{00000000-0005-0000-0000-0000F64B0000}"/>
    <cellStyle name="Normal 20 3 4 6" xfId="19446" xr:uid="{00000000-0005-0000-0000-0000F74B0000}"/>
    <cellStyle name="Normal 20 3 4 6 2" xfId="19447" xr:uid="{00000000-0005-0000-0000-0000F84B0000}"/>
    <cellStyle name="Normal 20 3 4 6 2 2" xfId="19448" xr:uid="{00000000-0005-0000-0000-0000F94B0000}"/>
    <cellStyle name="Normal 20 3 4 6 3" xfId="19449" xr:uid="{00000000-0005-0000-0000-0000FA4B0000}"/>
    <cellStyle name="Normal 20 3 4 7" xfId="19450" xr:uid="{00000000-0005-0000-0000-0000FB4B0000}"/>
    <cellStyle name="Normal 20 3 4 7 2" xfId="19451" xr:uid="{00000000-0005-0000-0000-0000FC4B0000}"/>
    <cellStyle name="Normal 20 3 4 8" xfId="19452" xr:uid="{00000000-0005-0000-0000-0000FD4B0000}"/>
    <cellStyle name="Normal 20 3 4 8 2" xfId="19453" xr:uid="{00000000-0005-0000-0000-0000FE4B0000}"/>
    <cellStyle name="Normal 20 3 4 9" xfId="19454" xr:uid="{00000000-0005-0000-0000-0000FF4B0000}"/>
    <cellStyle name="Normal 20 3 5" xfId="19455" xr:uid="{00000000-0005-0000-0000-0000004C0000}"/>
    <cellStyle name="Normal 20 3 5 2" xfId="19456" xr:uid="{00000000-0005-0000-0000-0000014C0000}"/>
    <cellStyle name="Normal 20 3 5 2 2" xfId="19457" xr:uid="{00000000-0005-0000-0000-0000024C0000}"/>
    <cellStyle name="Normal 20 3 5 2 2 2" xfId="19458" xr:uid="{00000000-0005-0000-0000-0000034C0000}"/>
    <cellStyle name="Normal 20 3 5 2 2 2 2" xfId="19459" xr:uid="{00000000-0005-0000-0000-0000044C0000}"/>
    <cellStyle name="Normal 20 3 5 2 2 3" xfId="19460" xr:uid="{00000000-0005-0000-0000-0000054C0000}"/>
    <cellStyle name="Normal 20 3 5 2 3" xfId="19461" xr:uid="{00000000-0005-0000-0000-0000064C0000}"/>
    <cellStyle name="Normal 20 3 5 2 3 2" xfId="19462" xr:uid="{00000000-0005-0000-0000-0000074C0000}"/>
    <cellStyle name="Normal 20 3 5 2 3 2 2" xfId="19463" xr:uid="{00000000-0005-0000-0000-0000084C0000}"/>
    <cellStyle name="Normal 20 3 5 2 3 3" xfId="19464" xr:uid="{00000000-0005-0000-0000-0000094C0000}"/>
    <cellStyle name="Normal 20 3 5 2 4" xfId="19465" xr:uid="{00000000-0005-0000-0000-00000A4C0000}"/>
    <cellStyle name="Normal 20 3 5 2 4 2" xfId="19466" xr:uid="{00000000-0005-0000-0000-00000B4C0000}"/>
    <cellStyle name="Normal 20 3 5 2 4 2 2" xfId="19467" xr:uid="{00000000-0005-0000-0000-00000C4C0000}"/>
    <cellStyle name="Normal 20 3 5 2 4 3" xfId="19468" xr:uid="{00000000-0005-0000-0000-00000D4C0000}"/>
    <cellStyle name="Normal 20 3 5 2 5" xfId="19469" xr:uid="{00000000-0005-0000-0000-00000E4C0000}"/>
    <cellStyle name="Normal 20 3 5 2 5 2" xfId="19470" xr:uid="{00000000-0005-0000-0000-00000F4C0000}"/>
    <cellStyle name="Normal 20 3 5 2 6" xfId="19471" xr:uid="{00000000-0005-0000-0000-0000104C0000}"/>
    <cellStyle name="Normal 20 3 5 2 6 2" xfId="19472" xr:uid="{00000000-0005-0000-0000-0000114C0000}"/>
    <cellStyle name="Normal 20 3 5 2 7" xfId="19473" xr:uid="{00000000-0005-0000-0000-0000124C0000}"/>
    <cellStyle name="Normal 20 3 5 3" xfId="19474" xr:uid="{00000000-0005-0000-0000-0000134C0000}"/>
    <cellStyle name="Normal 20 3 5 3 2" xfId="19475" xr:uid="{00000000-0005-0000-0000-0000144C0000}"/>
    <cellStyle name="Normal 20 3 5 3 2 2" xfId="19476" xr:uid="{00000000-0005-0000-0000-0000154C0000}"/>
    <cellStyle name="Normal 20 3 5 3 3" xfId="19477" xr:uid="{00000000-0005-0000-0000-0000164C0000}"/>
    <cellStyle name="Normal 20 3 5 4" xfId="19478" xr:uid="{00000000-0005-0000-0000-0000174C0000}"/>
    <cellStyle name="Normal 20 3 5 4 2" xfId="19479" xr:uid="{00000000-0005-0000-0000-0000184C0000}"/>
    <cellStyle name="Normal 20 3 5 4 2 2" xfId="19480" xr:uid="{00000000-0005-0000-0000-0000194C0000}"/>
    <cellStyle name="Normal 20 3 5 4 3" xfId="19481" xr:uid="{00000000-0005-0000-0000-00001A4C0000}"/>
    <cellStyle name="Normal 20 3 5 5" xfId="19482" xr:uid="{00000000-0005-0000-0000-00001B4C0000}"/>
    <cellStyle name="Normal 20 3 5 5 2" xfId="19483" xr:uid="{00000000-0005-0000-0000-00001C4C0000}"/>
    <cellStyle name="Normal 20 3 5 5 2 2" xfId="19484" xr:uid="{00000000-0005-0000-0000-00001D4C0000}"/>
    <cellStyle name="Normal 20 3 5 5 3" xfId="19485" xr:uid="{00000000-0005-0000-0000-00001E4C0000}"/>
    <cellStyle name="Normal 20 3 5 6" xfId="19486" xr:uid="{00000000-0005-0000-0000-00001F4C0000}"/>
    <cellStyle name="Normal 20 3 5 6 2" xfId="19487" xr:uid="{00000000-0005-0000-0000-0000204C0000}"/>
    <cellStyle name="Normal 20 3 5 7" xfId="19488" xr:uid="{00000000-0005-0000-0000-0000214C0000}"/>
    <cellStyle name="Normal 20 3 5 7 2" xfId="19489" xr:uid="{00000000-0005-0000-0000-0000224C0000}"/>
    <cellStyle name="Normal 20 3 5 8" xfId="19490" xr:uid="{00000000-0005-0000-0000-0000234C0000}"/>
    <cellStyle name="Normal 20 3 6" xfId="19491" xr:uid="{00000000-0005-0000-0000-0000244C0000}"/>
    <cellStyle name="Normal 20 3 6 2" xfId="19492" xr:uid="{00000000-0005-0000-0000-0000254C0000}"/>
    <cellStyle name="Normal 20 3 6 2 2" xfId="19493" xr:uid="{00000000-0005-0000-0000-0000264C0000}"/>
    <cellStyle name="Normal 20 3 6 2 2 2" xfId="19494" xr:uid="{00000000-0005-0000-0000-0000274C0000}"/>
    <cellStyle name="Normal 20 3 6 2 3" xfId="19495" xr:uid="{00000000-0005-0000-0000-0000284C0000}"/>
    <cellStyle name="Normal 20 3 6 3" xfId="19496" xr:uid="{00000000-0005-0000-0000-0000294C0000}"/>
    <cellStyle name="Normal 20 3 6 3 2" xfId="19497" xr:uid="{00000000-0005-0000-0000-00002A4C0000}"/>
    <cellStyle name="Normal 20 3 6 3 2 2" xfId="19498" xr:uid="{00000000-0005-0000-0000-00002B4C0000}"/>
    <cellStyle name="Normal 20 3 6 3 3" xfId="19499" xr:uid="{00000000-0005-0000-0000-00002C4C0000}"/>
    <cellStyle name="Normal 20 3 6 4" xfId="19500" xr:uid="{00000000-0005-0000-0000-00002D4C0000}"/>
    <cellStyle name="Normal 20 3 6 4 2" xfId="19501" xr:uid="{00000000-0005-0000-0000-00002E4C0000}"/>
    <cellStyle name="Normal 20 3 6 4 2 2" xfId="19502" xr:uid="{00000000-0005-0000-0000-00002F4C0000}"/>
    <cellStyle name="Normal 20 3 6 4 3" xfId="19503" xr:uid="{00000000-0005-0000-0000-0000304C0000}"/>
    <cellStyle name="Normal 20 3 6 5" xfId="19504" xr:uid="{00000000-0005-0000-0000-0000314C0000}"/>
    <cellStyle name="Normal 20 3 6 5 2" xfId="19505" xr:uid="{00000000-0005-0000-0000-0000324C0000}"/>
    <cellStyle name="Normal 20 3 6 6" xfId="19506" xr:uid="{00000000-0005-0000-0000-0000334C0000}"/>
    <cellStyle name="Normal 20 3 6 6 2" xfId="19507" xr:uid="{00000000-0005-0000-0000-0000344C0000}"/>
    <cellStyle name="Normal 20 3 6 7" xfId="19508" xr:uid="{00000000-0005-0000-0000-0000354C0000}"/>
    <cellStyle name="Normal 20 3 7" xfId="19509" xr:uid="{00000000-0005-0000-0000-0000364C0000}"/>
    <cellStyle name="Normal 20 3 7 2" xfId="19510" xr:uid="{00000000-0005-0000-0000-0000374C0000}"/>
    <cellStyle name="Normal 20 3 7 2 2" xfId="19511" xr:uid="{00000000-0005-0000-0000-0000384C0000}"/>
    <cellStyle name="Normal 20 3 7 2 2 2" xfId="19512" xr:uid="{00000000-0005-0000-0000-0000394C0000}"/>
    <cellStyle name="Normal 20 3 7 2 3" xfId="19513" xr:uid="{00000000-0005-0000-0000-00003A4C0000}"/>
    <cellStyle name="Normal 20 3 7 3" xfId="19514" xr:uid="{00000000-0005-0000-0000-00003B4C0000}"/>
    <cellStyle name="Normal 20 3 7 3 2" xfId="19515" xr:uid="{00000000-0005-0000-0000-00003C4C0000}"/>
    <cellStyle name="Normal 20 3 7 3 2 2" xfId="19516" xr:uid="{00000000-0005-0000-0000-00003D4C0000}"/>
    <cellStyle name="Normal 20 3 7 3 3" xfId="19517" xr:uid="{00000000-0005-0000-0000-00003E4C0000}"/>
    <cellStyle name="Normal 20 3 7 4" xfId="19518" xr:uid="{00000000-0005-0000-0000-00003F4C0000}"/>
    <cellStyle name="Normal 20 3 7 4 2" xfId="19519" xr:uid="{00000000-0005-0000-0000-0000404C0000}"/>
    <cellStyle name="Normal 20 3 7 4 2 2" xfId="19520" xr:uid="{00000000-0005-0000-0000-0000414C0000}"/>
    <cellStyle name="Normal 20 3 7 4 3" xfId="19521" xr:uid="{00000000-0005-0000-0000-0000424C0000}"/>
    <cellStyle name="Normal 20 3 7 5" xfId="19522" xr:uid="{00000000-0005-0000-0000-0000434C0000}"/>
    <cellStyle name="Normal 20 3 7 5 2" xfId="19523" xr:uid="{00000000-0005-0000-0000-0000444C0000}"/>
    <cellStyle name="Normal 20 3 7 6" xfId="19524" xr:uid="{00000000-0005-0000-0000-0000454C0000}"/>
    <cellStyle name="Normal 20 3 7 6 2" xfId="19525" xr:uid="{00000000-0005-0000-0000-0000464C0000}"/>
    <cellStyle name="Normal 20 3 7 7" xfId="19526" xr:uid="{00000000-0005-0000-0000-0000474C0000}"/>
    <cellStyle name="Normal 20 3 8" xfId="19527" xr:uid="{00000000-0005-0000-0000-0000484C0000}"/>
    <cellStyle name="Normal 20 3 8 2" xfId="19528" xr:uid="{00000000-0005-0000-0000-0000494C0000}"/>
    <cellStyle name="Normal 20 3 8 2 2" xfId="19529" xr:uid="{00000000-0005-0000-0000-00004A4C0000}"/>
    <cellStyle name="Normal 20 3 8 3" xfId="19530" xr:uid="{00000000-0005-0000-0000-00004B4C0000}"/>
    <cellStyle name="Normal 20 3 9" xfId="19531" xr:uid="{00000000-0005-0000-0000-00004C4C0000}"/>
    <cellStyle name="Normal 20 3 9 2" xfId="19532" xr:uid="{00000000-0005-0000-0000-00004D4C0000}"/>
    <cellStyle name="Normal 20 3 9 2 2" xfId="19533" xr:uid="{00000000-0005-0000-0000-00004E4C0000}"/>
    <cellStyle name="Normal 20 3 9 3" xfId="19534" xr:uid="{00000000-0005-0000-0000-00004F4C0000}"/>
    <cellStyle name="Normal 20 3_Confidential Information" xfId="19535" xr:uid="{00000000-0005-0000-0000-0000504C0000}"/>
    <cellStyle name="Normal 20 4" xfId="19536" xr:uid="{00000000-0005-0000-0000-0000514C0000}"/>
    <cellStyle name="Normal 20 4 10" xfId="19537" xr:uid="{00000000-0005-0000-0000-0000524C0000}"/>
    <cellStyle name="Normal 20 4 10 2" xfId="19538" xr:uid="{00000000-0005-0000-0000-0000534C0000}"/>
    <cellStyle name="Normal 20 4 11" xfId="19539" xr:uid="{00000000-0005-0000-0000-0000544C0000}"/>
    <cellStyle name="Normal 20 4 2" xfId="19540" xr:uid="{00000000-0005-0000-0000-0000554C0000}"/>
    <cellStyle name="Normal 20 4 2 2" xfId="19541" xr:uid="{00000000-0005-0000-0000-0000564C0000}"/>
    <cellStyle name="Normal 20 4 2 2 2" xfId="19542" xr:uid="{00000000-0005-0000-0000-0000574C0000}"/>
    <cellStyle name="Normal 20 4 2 2 2 2" xfId="19543" xr:uid="{00000000-0005-0000-0000-0000584C0000}"/>
    <cellStyle name="Normal 20 4 2 2 2 2 2" xfId="19544" xr:uid="{00000000-0005-0000-0000-0000594C0000}"/>
    <cellStyle name="Normal 20 4 2 2 2 3" xfId="19545" xr:uid="{00000000-0005-0000-0000-00005A4C0000}"/>
    <cellStyle name="Normal 20 4 2 2 3" xfId="19546" xr:uid="{00000000-0005-0000-0000-00005B4C0000}"/>
    <cellStyle name="Normal 20 4 2 2 3 2" xfId="19547" xr:uid="{00000000-0005-0000-0000-00005C4C0000}"/>
    <cellStyle name="Normal 20 4 2 2 3 2 2" xfId="19548" xr:uid="{00000000-0005-0000-0000-00005D4C0000}"/>
    <cellStyle name="Normal 20 4 2 2 3 3" xfId="19549" xr:uid="{00000000-0005-0000-0000-00005E4C0000}"/>
    <cellStyle name="Normal 20 4 2 2 4" xfId="19550" xr:uid="{00000000-0005-0000-0000-00005F4C0000}"/>
    <cellStyle name="Normal 20 4 2 2 4 2" xfId="19551" xr:uid="{00000000-0005-0000-0000-0000604C0000}"/>
    <cellStyle name="Normal 20 4 2 2 4 2 2" xfId="19552" xr:uid="{00000000-0005-0000-0000-0000614C0000}"/>
    <cellStyle name="Normal 20 4 2 2 4 3" xfId="19553" xr:uid="{00000000-0005-0000-0000-0000624C0000}"/>
    <cellStyle name="Normal 20 4 2 2 5" xfId="19554" xr:uid="{00000000-0005-0000-0000-0000634C0000}"/>
    <cellStyle name="Normal 20 4 2 2 5 2" xfId="19555" xr:uid="{00000000-0005-0000-0000-0000644C0000}"/>
    <cellStyle name="Normal 20 4 2 2 6" xfId="19556" xr:uid="{00000000-0005-0000-0000-0000654C0000}"/>
    <cellStyle name="Normal 20 4 2 2 6 2" xfId="19557" xr:uid="{00000000-0005-0000-0000-0000664C0000}"/>
    <cellStyle name="Normal 20 4 2 2 7" xfId="19558" xr:uid="{00000000-0005-0000-0000-0000674C0000}"/>
    <cellStyle name="Normal 20 4 2 3" xfId="19559" xr:uid="{00000000-0005-0000-0000-0000684C0000}"/>
    <cellStyle name="Normal 20 4 2 3 2" xfId="19560" xr:uid="{00000000-0005-0000-0000-0000694C0000}"/>
    <cellStyle name="Normal 20 4 2 3 2 2" xfId="19561" xr:uid="{00000000-0005-0000-0000-00006A4C0000}"/>
    <cellStyle name="Normal 20 4 2 3 2 2 2" xfId="19562" xr:uid="{00000000-0005-0000-0000-00006B4C0000}"/>
    <cellStyle name="Normal 20 4 2 3 2 3" xfId="19563" xr:uid="{00000000-0005-0000-0000-00006C4C0000}"/>
    <cellStyle name="Normal 20 4 2 3 3" xfId="19564" xr:uid="{00000000-0005-0000-0000-00006D4C0000}"/>
    <cellStyle name="Normal 20 4 2 3 3 2" xfId="19565" xr:uid="{00000000-0005-0000-0000-00006E4C0000}"/>
    <cellStyle name="Normal 20 4 2 3 3 2 2" xfId="19566" xr:uid="{00000000-0005-0000-0000-00006F4C0000}"/>
    <cellStyle name="Normal 20 4 2 3 3 3" xfId="19567" xr:uid="{00000000-0005-0000-0000-0000704C0000}"/>
    <cellStyle name="Normal 20 4 2 3 4" xfId="19568" xr:uid="{00000000-0005-0000-0000-0000714C0000}"/>
    <cellStyle name="Normal 20 4 2 3 4 2" xfId="19569" xr:uid="{00000000-0005-0000-0000-0000724C0000}"/>
    <cellStyle name="Normal 20 4 2 3 4 2 2" xfId="19570" xr:uid="{00000000-0005-0000-0000-0000734C0000}"/>
    <cellStyle name="Normal 20 4 2 3 4 3" xfId="19571" xr:uid="{00000000-0005-0000-0000-0000744C0000}"/>
    <cellStyle name="Normal 20 4 2 3 5" xfId="19572" xr:uid="{00000000-0005-0000-0000-0000754C0000}"/>
    <cellStyle name="Normal 20 4 2 3 5 2" xfId="19573" xr:uid="{00000000-0005-0000-0000-0000764C0000}"/>
    <cellStyle name="Normal 20 4 2 3 6" xfId="19574" xr:uid="{00000000-0005-0000-0000-0000774C0000}"/>
    <cellStyle name="Normal 20 4 2 3 6 2" xfId="19575" xr:uid="{00000000-0005-0000-0000-0000784C0000}"/>
    <cellStyle name="Normal 20 4 2 3 7" xfId="19576" xr:uid="{00000000-0005-0000-0000-0000794C0000}"/>
    <cellStyle name="Normal 20 4 2 4" xfId="19577" xr:uid="{00000000-0005-0000-0000-00007A4C0000}"/>
    <cellStyle name="Normal 20 4 2 4 2" xfId="19578" xr:uid="{00000000-0005-0000-0000-00007B4C0000}"/>
    <cellStyle name="Normal 20 4 2 4 2 2" xfId="19579" xr:uid="{00000000-0005-0000-0000-00007C4C0000}"/>
    <cellStyle name="Normal 20 4 2 4 3" xfId="19580" xr:uid="{00000000-0005-0000-0000-00007D4C0000}"/>
    <cellStyle name="Normal 20 4 2 5" xfId="19581" xr:uid="{00000000-0005-0000-0000-00007E4C0000}"/>
    <cellStyle name="Normal 20 4 2 5 2" xfId="19582" xr:uid="{00000000-0005-0000-0000-00007F4C0000}"/>
    <cellStyle name="Normal 20 4 2 5 2 2" xfId="19583" xr:uid="{00000000-0005-0000-0000-0000804C0000}"/>
    <cellStyle name="Normal 20 4 2 5 3" xfId="19584" xr:uid="{00000000-0005-0000-0000-0000814C0000}"/>
    <cellStyle name="Normal 20 4 2 6" xfId="19585" xr:uid="{00000000-0005-0000-0000-0000824C0000}"/>
    <cellStyle name="Normal 20 4 2 6 2" xfId="19586" xr:uid="{00000000-0005-0000-0000-0000834C0000}"/>
    <cellStyle name="Normal 20 4 2 6 2 2" xfId="19587" xr:uid="{00000000-0005-0000-0000-0000844C0000}"/>
    <cellStyle name="Normal 20 4 2 6 3" xfId="19588" xr:uid="{00000000-0005-0000-0000-0000854C0000}"/>
    <cellStyle name="Normal 20 4 2 7" xfId="19589" xr:uid="{00000000-0005-0000-0000-0000864C0000}"/>
    <cellStyle name="Normal 20 4 2 7 2" xfId="19590" xr:uid="{00000000-0005-0000-0000-0000874C0000}"/>
    <cellStyle name="Normal 20 4 2 8" xfId="19591" xr:uid="{00000000-0005-0000-0000-0000884C0000}"/>
    <cellStyle name="Normal 20 4 2 8 2" xfId="19592" xr:uid="{00000000-0005-0000-0000-0000894C0000}"/>
    <cellStyle name="Normal 20 4 2 9" xfId="19593" xr:uid="{00000000-0005-0000-0000-00008A4C0000}"/>
    <cellStyle name="Normal 20 4 3" xfId="19594" xr:uid="{00000000-0005-0000-0000-00008B4C0000}"/>
    <cellStyle name="Normal 20 4 3 2" xfId="19595" xr:uid="{00000000-0005-0000-0000-00008C4C0000}"/>
    <cellStyle name="Normal 20 4 3 2 2" xfId="19596" xr:uid="{00000000-0005-0000-0000-00008D4C0000}"/>
    <cellStyle name="Normal 20 4 3 2 2 2" xfId="19597" xr:uid="{00000000-0005-0000-0000-00008E4C0000}"/>
    <cellStyle name="Normal 20 4 3 2 2 2 2" xfId="19598" xr:uid="{00000000-0005-0000-0000-00008F4C0000}"/>
    <cellStyle name="Normal 20 4 3 2 2 3" xfId="19599" xr:uid="{00000000-0005-0000-0000-0000904C0000}"/>
    <cellStyle name="Normal 20 4 3 2 3" xfId="19600" xr:uid="{00000000-0005-0000-0000-0000914C0000}"/>
    <cellStyle name="Normal 20 4 3 2 3 2" xfId="19601" xr:uid="{00000000-0005-0000-0000-0000924C0000}"/>
    <cellStyle name="Normal 20 4 3 2 3 2 2" xfId="19602" xr:uid="{00000000-0005-0000-0000-0000934C0000}"/>
    <cellStyle name="Normal 20 4 3 2 3 3" xfId="19603" xr:uid="{00000000-0005-0000-0000-0000944C0000}"/>
    <cellStyle name="Normal 20 4 3 2 4" xfId="19604" xr:uid="{00000000-0005-0000-0000-0000954C0000}"/>
    <cellStyle name="Normal 20 4 3 2 4 2" xfId="19605" xr:uid="{00000000-0005-0000-0000-0000964C0000}"/>
    <cellStyle name="Normal 20 4 3 2 4 2 2" xfId="19606" xr:uid="{00000000-0005-0000-0000-0000974C0000}"/>
    <cellStyle name="Normal 20 4 3 2 4 3" xfId="19607" xr:uid="{00000000-0005-0000-0000-0000984C0000}"/>
    <cellStyle name="Normal 20 4 3 2 5" xfId="19608" xr:uid="{00000000-0005-0000-0000-0000994C0000}"/>
    <cellStyle name="Normal 20 4 3 2 5 2" xfId="19609" xr:uid="{00000000-0005-0000-0000-00009A4C0000}"/>
    <cellStyle name="Normal 20 4 3 2 6" xfId="19610" xr:uid="{00000000-0005-0000-0000-00009B4C0000}"/>
    <cellStyle name="Normal 20 4 3 2 6 2" xfId="19611" xr:uid="{00000000-0005-0000-0000-00009C4C0000}"/>
    <cellStyle name="Normal 20 4 3 2 7" xfId="19612" xr:uid="{00000000-0005-0000-0000-00009D4C0000}"/>
    <cellStyle name="Normal 20 4 3 3" xfId="19613" xr:uid="{00000000-0005-0000-0000-00009E4C0000}"/>
    <cellStyle name="Normal 20 4 3 3 2" xfId="19614" xr:uid="{00000000-0005-0000-0000-00009F4C0000}"/>
    <cellStyle name="Normal 20 4 3 3 2 2" xfId="19615" xr:uid="{00000000-0005-0000-0000-0000A04C0000}"/>
    <cellStyle name="Normal 20 4 3 3 3" xfId="19616" xr:uid="{00000000-0005-0000-0000-0000A14C0000}"/>
    <cellStyle name="Normal 20 4 3 4" xfId="19617" xr:uid="{00000000-0005-0000-0000-0000A24C0000}"/>
    <cellStyle name="Normal 20 4 3 4 2" xfId="19618" xr:uid="{00000000-0005-0000-0000-0000A34C0000}"/>
    <cellStyle name="Normal 20 4 3 4 2 2" xfId="19619" xr:uid="{00000000-0005-0000-0000-0000A44C0000}"/>
    <cellStyle name="Normal 20 4 3 4 3" xfId="19620" xr:uid="{00000000-0005-0000-0000-0000A54C0000}"/>
    <cellStyle name="Normal 20 4 3 5" xfId="19621" xr:uid="{00000000-0005-0000-0000-0000A64C0000}"/>
    <cellStyle name="Normal 20 4 3 5 2" xfId="19622" xr:uid="{00000000-0005-0000-0000-0000A74C0000}"/>
    <cellStyle name="Normal 20 4 3 5 2 2" xfId="19623" xr:uid="{00000000-0005-0000-0000-0000A84C0000}"/>
    <cellStyle name="Normal 20 4 3 5 3" xfId="19624" xr:uid="{00000000-0005-0000-0000-0000A94C0000}"/>
    <cellStyle name="Normal 20 4 3 6" xfId="19625" xr:uid="{00000000-0005-0000-0000-0000AA4C0000}"/>
    <cellStyle name="Normal 20 4 3 6 2" xfId="19626" xr:uid="{00000000-0005-0000-0000-0000AB4C0000}"/>
    <cellStyle name="Normal 20 4 3 7" xfId="19627" xr:uid="{00000000-0005-0000-0000-0000AC4C0000}"/>
    <cellStyle name="Normal 20 4 3 7 2" xfId="19628" xr:uid="{00000000-0005-0000-0000-0000AD4C0000}"/>
    <cellStyle name="Normal 20 4 3 8" xfId="19629" xr:uid="{00000000-0005-0000-0000-0000AE4C0000}"/>
    <cellStyle name="Normal 20 4 4" xfId="19630" xr:uid="{00000000-0005-0000-0000-0000AF4C0000}"/>
    <cellStyle name="Normal 20 4 4 2" xfId="19631" xr:uid="{00000000-0005-0000-0000-0000B04C0000}"/>
    <cellStyle name="Normal 20 4 4 2 2" xfId="19632" xr:uid="{00000000-0005-0000-0000-0000B14C0000}"/>
    <cellStyle name="Normal 20 4 4 2 2 2" xfId="19633" xr:uid="{00000000-0005-0000-0000-0000B24C0000}"/>
    <cellStyle name="Normal 20 4 4 2 3" xfId="19634" xr:uid="{00000000-0005-0000-0000-0000B34C0000}"/>
    <cellStyle name="Normal 20 4 4 3" xfId="19635" xr:uid="{00000000-0005-0000-0000-0000B44C0000}"/>
    <cellStyle name="Normal 20 4 4 3 2" xfId="19636" xr:uid="{00000000-0005-0000-0000-0000B54C0000}"/>
    <cellStyle name="Normal 20 4 4 3 2 2" xfId="19637" xr:uid="{00000000-0005-0000-0000-0000B64C0000}"/>
    <cellStyle name="Normal 20 4 4 3 3" xfId="19638" xr:uid="{00000000-0005-0000-0000-0000B74C0000}"/>
    <cellStyle name="Normal 20 4 4 4" xfId="19639" xr:uid="{00000000-0005-0000-0000-0000B84C0000}"/>
    <cellStyle name="Normal 20 4 4 4 2" xfId="19640" xr:uid="{00000000-0005-0000-0000-0000B94C0000}"/>
    <cellStyle name="Normal 20 4 4 4 2 2" xfId="19641" xr:uid="{00000000-0005-0000-0000-0000BA4C0000}"/>
    <cellStyle name="Normal 20 4 4 4 3" xfId="19642" xr:uid="{00000000-0005-0000-0000-0000BB4C0000}"/>
    <cellStyle name="Normal 20 4 4 5" xfId="19643" xr:uid="{00000000-0005-0000-0000-0000BC4C0000}"/>
    <cellStyle name="Normal 20 4 4 5 2" xfId="19644" xr:uid="{00000000-0005-0000-0000-0000BD4C0000}"/>
    <cellStyle name="Normal 20 4 4 6" xfId="19645" xr:uid="{00000000-0005-0000-0000-0000BE4C0000}"/>
    <cellStyle name="Normal 20 4 4 6 2" xfId="19646" xr:uid="{00000000-0005-0000-0000-0000BF4C0000}"/>
    <cellStyle name="Normal 20 4 4 7" xfId="19647" xr:uid="{00000000-0005-0000-0000-0000C04C0000}"/>
    <cellStyle name="Normal 20 4 5" xfId="19648" xr:uid="{00000000-0005-0000-0000-0000C14C0000}"/>
    <cellStyle name="Normal 20 4 5 2" xfId="19649" xr:uid="{00000000-0005-0000-0000-0000C24C0000}"/>
    <cellStyle name="Normal 20 4 5 2 2" xfId="19650" xr:uid="{00000000-0005-0000-0000-0000C34C0000}"/>
    <cellStyle name="Normal 20 4 5 2 2 2" xfId="19651" xr:uid="{00000000-0005-0000-0000-0000C44C0000}"/>
    <cellStyle name="Normal 20 4 5 2 3" xfId="19652" xr:uid="{00000000-0005-0000-0000-0000C54C0000}"/>
    <cellStyle name="Normal 20 4 5 3" xfId="19653" xr:uid="{00000000-0005-0000-0000-0000C64C0000}"/>
    <cellStyle name="Normal 20 4 5 3 2" xfId="19654" xr:uid="{00000000-0005-0000-0000-0000C74C0000}"/>
    <cellStyle name="Normal 20 4 5 3 2 2" xfId="19655" xr:uid="{00000000-0005-0000-0000-0000C84C0000}"/>
    <cellStyle name="Normal 20 4 5 3 3" xfId="19656" xr:uid="{00000000-0005-0000-0000-0000C94C0000}"/>
    <cellStyle name="Normal 20 4 5 4" xfId="19657" xr:uid="{00000000-0005-0000-0000-0000CA4C0000}"/>
    <cellStyle name="Normal 20 4 5 4 2" xfId="19658" xr:uid="{00000000-0005-0000-0000-0000CB4C0000}"/>
    <cellStyle name="Normal 20 4 5 4 2 2" xfId="19659" xr:uid="{00000000-0005-0000-0000-0000CC4C0000}"/>
    <cellStyle name="Normal 20 4 5 4 3" xfId="19660" xr:uid="{00000000-0005-0000-0000-0000CD4C0000}"/>
    <cellStyle name="Normal 20 4 5 5" xfId="19661" xr:uid="{00000000-0005-0000-0000-0000CE4C0000}"/>
    <cellStyle name="Normal 20 4 5 5 2" xfId="19662" xr:uid="{00000000-0005-0000-0000-0000CF4C0000}"/>
    <cellStyle name="Normal 20 4 5 6" xfId="19663" xr:uid="{00000000-0005-0000-0000-0000D04C0000}"/>
    <cellStyle name="Normal 20 4 5 6 2" xfId="19664" xr:uid="{00000000-0005-0000-0000-0000D14C0000}"/>
    <cellStyle name="Normal 20 4 5 7" xfId="19665" xr:uid="{00000000-0005-0000-0000-0000D24C0000}"/>
    <cellStyle name="Normal 20 4 6" xfId="19666" xr:uid="{00000000-0005-0000-0000-0000D34C0000}"/>
    <cellStyle name="Normal 20 4 6 2" xfId="19667" xr:uid="{00000000-0005-0000-0000-0000D44C0000}"/>
    <cellStyle name="Normal 20 4 6 2 2" xfId="19668" xr:uid="{00000000-0005-0000-0000-0000D54C0000}"/>
    <cellStyle name="Normal 20 4 6 3" xfId="19669" xr:uid="{00000000-0005-0000-0000-0000D64C0000}"/>
    <cellStyle name="Normal 20 4 7" xfId="19670" xr:uid="{00000000-0005-0000-0000-0000D74C0000}"/>
    <cellStyle name="Normal 20 4 7 2" xfId="19671" xr:uid="{00000000-0005-0000-0000-0000D84C0000}"/>
    <cellStyle name="Normal 20 4 7 2 2" xfId="19672" xr:uid="{00000000-0005-0000-0000-0000D94C0000}"/>
    <cellStyle name="Normal 20 4 7 3" xfId="19673" xr:uid="{00000000-0005-0000-0000-0000DA4C0000}"/>
    <cellStyle name="Normal 20 4 8" xfId="19674" xr:uid="{00000000-0005-0000-0000-0000DB4C0000}"/>
    <cellStyle name="Normal 20 4 8 2" xfId="19675" xr:uid="{00000000-0005-0000-0000-0000DC4C0000}"/>
    <cellStyle name="Normal 20 4 8 2 2" xfId="19676" xr:uid="{00000000-0005-0000-0000-0000DD4C0000}"/>
    <cellStyle name="Normal 20 4 8 3" xfId="19677" xr:uid="{00000000-0005-0000-0000-0000DE4C0000}"/>
    <cellStyle name="Normal 20 4 9" xfId="19678" xr:uid="{00000000-0005-0000-0000-0000DF4C0000}"/>
    <cellStyle name="Normal 20 4 9 2" xfId="19679" xr:uid="{00000000-0005-0000-0000-0000E04C0000}"/>
    <cellStyle name="Normal 20 5" xfId="19680" xr:uid="{00000000-0005-0000-0000-0000E14C0000}"/>
    <cellStyle name="Normal 20 5 10" xfId="19681" xr:uid="{00000000-0005-0000-0000-0000E24C0000}"/>
    <cellStyle name="Normal 20 5 10 2" xfId="19682" xr:uid="{00000000-0005-0000-0000-0000E34C0000}"/>
    <cellStyle name="Normal 20 5 11" xfId="19683" xr:uid="{00000000-0005-0000-0000-0000E44C0000}"/>
    <cellStyle name="Normal 20 5 2" xfId="19684" xr:uid="{00000000-0005-0000-0000-0000E54C0000}"/>
    <cellStyle name="Normal 20 5 2 2" xfId="19685" xr:uid="{00000000-0005-0000-0000-0000E64C0000}"/>
    <cellStyle name="Normal 20 5 2 2 2" xfId="19686" xr:uid="{00000000-0005-0000-0000-0000E74C0000}"/>
    <cellStyle name="Normal 20 5 2 2 2 2" xfId="19687" xr:uid="{00000000-0005-0000-0000-0000E84C0000}"/>
    <cellStyle name="Normal 20 5 2 2 2 2 2" xfId="19688" xr:uid="{00000000-0005-0000-0000-0000E94C0000}"/>
    <cellStyle name="Normal 20 5 2 2 2 3" xfId="19689" xr:uid="{00000000-0005-0000-0000-0000EA4C0000}"/>
    <cellStyle name="Normal 20 5 2 2 3" xfId="19690" xr:uid="{00000000-0005-0000-0000-0000EB4C0000}"/>
    <cellStyle name="Normal 20 5 2 2 3 2" xfId="19691" xr:uid="{00000000-0005-0000-0000-0000EC4C0000}"/>
    <cellStyle name="Normal 20 5 2 2 3 2 2" xfId="19692" xr:uid="{00000000-0005-0000-0000-0000ED4C0000}"/>
    <cellStyle name="Normal 20 5 2 2 3 3" xfId="19693" xr:uid="{00000000-0005-0000-0000-0000EE4C0000}"/>
    <cellStyle name="Normal 20 5 2 2 4" xfId="19694" xr:uid="{00000000-0005-0000-0000-0000EF4C0000}"/>
    <cellStyle name="Normal 20 5 2 2 4 2" xfId="19695" xr:uid="{00000000-0005-0000-0000-0000F04C0000}"/>
    <cellStyle name="Normal 20 5 2 2 4 2 2" xfId="19696" xr:uid="{00000000-0005-0000-0000-0000F14C0000}"/>
    <cellStyle name="Normal 20 5 2 2 4 3" xfId="19697" xr:uid="{00000000-0005-0000-0000-0000F24C0000}"/>
    <cellStyle name="Normal 20 5 2 2 5" xfId="19698" xr:uid="{00000000-0005-0000-0000-0000F34C0000}"/>
    <cellStyle name="Normal 20 5 2 2 5 2" xfId="19699" xr:uid="{00000000-0005-0000-0000-0000F44C0000}"/>
    <cellStyle name="Normal 20 5 2 2 6" xfId="19700" xr:uid="{00000000-0005-0000-0000-0000F54C0000}"/>
    <cellStyle name="Normal 20 5 2 2 6 2" xfId="19701" xr:uid="{00000000-0005-0000-0000-0000F64C0000}"/>
    <cellStyle name="Normal 20 5 2 2 7" xfId="19702" xr:uid="{00000000-0005-0000-0000-0000F74C0000}"/>
    <cellStyle name="Normal 20 5 2 3" xfId="19703" xr:uid="{00000000-0005-0000-0000-0000F84C0000}"/>
    <cellStyle name="Normal 20 5 2 3 2" xfId="19704" xr:uid="{00000000-0005-0000-0000-0000F94C0000}"/>
    <cellStyle name="Normal 20 5 2 3 2 2" xfId="19705" xr:uid="{00000000-0005-0000-0000-0000FA4C0000}"/>
    <cellStyle name="Normal 20 5 2 3 2 2 2" xfId="19706" xr:uid="{00000000-0005-0000-0000-0000FB4C0000}"/>
    <cellStyle name="Normal 20 5 2 3 2 3" xfId="19707" xr:uid="{00000000-0005-0000-0000-0000FC4C0000}"/>
    <cellStyle name="Normal 20 5 2 3 3" xfId="19708" xr:uid="{00000000-0005-0000-0000-0000FD4C0000}"/>
    <cellStyle name="Normal 20 5 2 3 3 2" xfId="19709" xr:uid="{00000000-0005-0000-0000-0000FE4C0000}"/>
    <cellStyle name="Normal 20 5 2 3 3 2 2" xfId="19710" xr:uid="{00000000-0005-0000-0000-0000FF4C0000}"/>
    <cellStyle name="Normal 20 5 2 3 3 3" xfId="19711" xr:uid="{00000000-0005-0000-0000-0000004D0000}"/>
    <cellStyle name="Normal 20 5 2 3 4" xfId="19712" xr:uid="{00000000-0005-0000-0000-0000014D0000}"/>
    <cellStyle name="Normal 20 5 2 3 4 2" xfId="19713" xr:uid="{00000000-0005-0000-0000-0000024D0000}"/>
    <cellStyle name="Normal 20 5 2 3 4 2 2" xfId="19714" xr:uid="{00000000-0005-0000-0000-0000034D0000}"/>
    <cellStyle name="Normal 20 5 2 3 4 3" xfId="19715" xr:uid="{00000000-0005-0000-0000-0000044D0000}"/>
    <cellStyle name="Normal 20 5 2 3 5" xfId="19716" xr:uid="{00000000-0005-0000-0000-0000054D0000}"/>
    <cellStyle name="Normal 20 5 2 3 5 2" xfId="19717" xr:uid="{00000000-0005-0000-0000-0000064D0000}"/>
    <cellStyle name="Normal 20 5 2 3 6" xfId="19718" xr:uid="{00000000-0005-0000-0000-0000074D0000}"/>
    <cellStyle name="Normal 20 5 2 3 6 2" xfId="19719" xr:uid="{00000000-0005-0000-0000-0000084D0000}"/>
    <cellStyle name="Normal 20 5 2 3 7" xfId="19720" xr:uid="{00000000-0005-0000-0000-0000094D0000}"/>
    <cellStyle name="Normal 20 5 2 4" xfId="19721" xr:uid="{00000000-0005-0000-0000-00000A4D0000}"/>
    <cellStyle name="Normal 20 5 2 4 2" xfId="19722" xr:uid="{00000000-0005-0000-0000-00000B4D0000}"/>
    <cellStyle name="Normal 20 5 2 4 2 2" xfId="19723" xr:uid="{00000000-0005-0000-0000-00000C4D0000}"/>
    <cellStyle name="Normal 20 5 2 4 3" xfId="19724" xr:uid="{00000000-0005-0000-0000-00000D4D0000}"/>
    <cellStyle name="Normal 20 5 2 5" xfId="19725" xr:uid="{00000000-0005-0000-0000-00000E4D0000}"/>
    <cellStyle name="Normal 20 5 2 5 2" xfId="19726" xr:uid="{00000000-0005-0000-0000-00000F4D0000}"/>
    <cellStyle name="Normal 20 5 2 5 2 2" xfId="19727" xr:uid="{00000000-0005-0000-0000-0000104D0000}"/>
    <cellStyle name="Normal 20 5 2 5 3" xfId="19728" xr:uid="{00000000-0005-0000-0000-0000114D0000}"/>
    <cellStyle name="Normal 20 5 2 6" xfId="19729" xr:uid="{00000000-0005-0000-0000-0000124D0000}"/>
    <cellStyle name="Normal 20 5 2 6 2" xfId="19730" xr:uid="{00000000-0005-0000-0000-0000134D0000}"/>
    <cellStyle name="Normal 20 5 2 6 2 2" xfId="19731" xr:uid="{00000000-0005-0000-0000-0000144D0000}"/>
    <cellStyle name="Normal 20 5 2 6 3" xfId="19732" xr:uid="{00000000-0005-0000-0000-0000154D0000}"/>
    <cellStyle name="Normal 20 5 2 7" xfId="19733" xr:uid="{00000000-0005-0000-0000-0000164D0000}"/>
    <cellStyle name="Normal 20 5 2 7 2" xfId="19734" xr:uid="{00000000-0005-0000-0000-0000174D0000}"/>
    <cellStyle name="Normal 20 5 2 8" xfId="19735" xr:uid="{00000000-0005-0000-0000-0000184D0000}"/>
    <cellStyle name="Normal 20 5 2 8 2" xfId="19736" xr:uid="{00000000-0005-0000-0000-0000194D0000}"/>
    <cellStyle name="Normal 20 5 2 9" xfId="19737" xr:uid="{00000000-0005-0000-0000-00001A4D0000}"/>
    <cellStyle name="Normal 20 5 3" xfId="19738" xr:uid="{00000000-0005-0000-0000-00001B4D0000}"/>
    <cellStyle name="Normal 20 5 3 2" xfId="19739" xr:uid="{00000000-0005-0000-0000-00001C4D0000}"/>
    <cellStyle name="Normal 20 5 3 2 2" xfId="19740" xr:uid="{00000000-0005-0000-0000-00001D4D0000}"/>
    <cellStyle name="Normal 20 5 3 2 2 2" xfId="19741" xr:uid="{00000000-0005-0000-0000-00001E4D0000}"/>
    <cellStyle name="Normal 20 5 3 2 2 2 2" xfId="19742" xr:uid="{00000000-0005-0000-0000-00001F4D0000}"/>
    <cellStyle name="Normal 20 5 3 2 2 3" xfId="19743" xr:uid="{00000000-0005-0000-0000-0000204D0000}"/>
    <cellStyle name="Normal 20 5 3 2 3" xfId="19744" xr:uid="{00000000-0005-0000-0000-0000214D0000}"/>
    <cellStyle name="Normal 20 5 3 2 3 2" xfId="19745" xr:uid="{00000000-0005-0000-0000-0000224D0000}"/>
    <cellStyle name="Normal 20 5 3 2 3 2 2" xfId="19746" xr:uid="{00000000-0005-0000-0000-0000234D0000}"/>
    <cellStyle name="Normal 20 5 3 2 3 3" xfId="19747" xr:uid="{00000000-0005-0000-0000-0000244D0000}"/>
    <cellStyle name="Normal 20 5 3 2 4" xfId="19748" xr:uid="{00000000-0005-0000-0000-0000254D0000}"/>
    <cellStyle name="Normal 20 5 3 2 4 2" xfId="19749" xr:uid="{00000000-0005-0000-0000-0000264D0000}"/>
    <cellStyle name="Normal 20 5 3 2 4 2 2" xfId="19750" xr:uid="{00000000-0005-0000-0000-0000274D0000}"/>
    <cellStyle name="Normal 20 5 3 2 4 3" xfId="19751" xr:uid="{00000000-0005-0000-0000-0000284D0000}"/>
    <cellStyle name="Normal 20 5 3 2 5" xfId="19752" xr:uid="{00000000-0005-0000-0000-0000294D0000}"/>
    <cellStyle name="Normal 20 5 3 2 5 2" xfId="19753" xr:uid="{00000000-0005-0000-0000-00002A4D0000}"/>
    <cellStyle name="Normal 20 5 3 2 6" xfId="19754" xr:uid="{00000000-0005-0000-0000-00002B4D0000}"/>
    <cellStyle name="Normal 20 5 3 2 6 2" xfId="19755" xr:uid="{00000000-0005-0000-0000-00002C4D0000}"/>
    <cellStyle name="Normal 20 5 3 2 7" xfId="19756" xr:uid="{00000000-0005-0000-0000-00002D4D0000}"/>
    <cellStyle name="Normal 20 5 3 3" xfId="19757" xr:uid="{00000000-0005-0000-0000-00002E4D0000}"/>
    <cellStyle name="Normal 20 5 3 3 2" xfId="19758" xr:uid="{00000000-0005-0000-0000-00002F4D0000}"/>
    <cellStyle name="Normal 20 5 3 3 2 2" xfId="19759" xr:uid="{00000000-0005-0000-0000-0000304D0000}"/>
    <cellStyle name="Normal 20 5 3 3 3" xfId="19760" xr:uid="{00000000-0005-0000-0000-0000314D0000}"/>
    <cellStyle name="Normal 20 5 3 4" xfId="19761" xr:uid="{00000000-0005-0000-0000-0000324D0000}"/>
    <cellStyle name="Normal 20 5 3 4 2" xfId="19762" xr:uid="{00000000-0005-0000-0000-0000334D0000}"/>
    <cellStyle name="Normal 20 5 3 4 2 2" xfId="19763" xr:uid="{00000000-0005-0000-0000-0000344D0000}"/>
    <cellStyle name="Normal 20 5 3 4 3" xfId="19764" xr:uid="{00000000-0005-0000-0000-0000354D0000}"/>
    <cellStyle name="Normal 20 5 3 5" xfId="19765" xr:uid="{00000000-0005-0000-0000-0000364D0000}"/>
    <cellStyle name="Normal 20 5 3 5 2" xfId="19766" xr:uid="{00000000-0005-0000-0000-0000374D0000}"/>
    <cellStyle name="Normal 20 5 3 5 2 2" xfId="19767" xr:uid="{00000000-0005-0000-0000-0000384D0000}"/>
    <cellStyle name="Normal 20 5 3 5 3" xfId="19768" xr:uid="{00000000-0005-0000-0000-0000394D0000}"/>
    <cellStyle name="Normal 20 5 3 6" xfId="19769" xr:uid="{00000000-0005-0000-0000-00003A4D0000}"/>
    <cellStyle name="Normal 20 5 3 6 2" xfId="19770" xr:uid="{00000000-0005-0000-0000-00003B4D0000}"/>
    <cellStyle name="Normal 20 5 3 7" xfId="19771" xr:uid="{00000000-0005-0000-0000-00003C4D0000}"/>
    <cellStyle name="Normal 20 5 3 7 2" xfId="19772" xr:uid="{00000000-0005-0000-0000-00003D4D0000}"/>
    <cellStyle name="Normal 20 5 3 8" xfId="19773" xr:uid="{00000000-0005-0000-0000-00003E4D0000}"/>
    <cellStyle name="Normal 20 5 4" xfId="19774" xr:uid="{00000000-0005-0000-0000-00003F4D0000}"/>
    <cellStyle name="Normal 20 5 4 2" xfId="19775" xr:uid="{00000000-0005-0000-0000-0000404D0000}"/>
    <cellStyle name="Normal 20 5 4 2 2" xfId="19776" xr:uid="{00000000-0005-0000-0000-0000414D0000}"/>
    <cellStyle name="Normal 20 5 4 2 2 2" xfId="19777" xr:uid="{00000000-0005-0000-0000-0000424D0000}"/>
    <cellStyle name="Normal 20 5 4 2 3" xfId="19778" xr:uid="{00000000-0005-0000-0000-0000434D0000}"/>
    <cellStyle name="Normal 20 5 4 3" xfId="19779" xr:uid="{00000000-0005-0000-0000-0000444D0000}"/>
    <cellStyle name="Normal 20 5 4 3 2" xfId="19780" xr:uid="{00000000-0005-0000-0000-0000454D0000}"/>
    <cellStyle name="Normal 20 5 4 3 2 2" xfId="19781" xr:uid="{00000000-0005-0000-0000-0000464D0000}"/>
    <cellStyle name="Normal 20 5 4 3 3" xfId="19782" xr:uid="{00000000-0005-0000-0000-0000474D0000}"/>
    <cellStyle name="Normal 20 5 4 4" xfId="19783" xr:uid="{00000000-0005-0000-0000-0000484D0000}"/>
    <cellStyle name="Normal 20 5 4 4 2" xfId="19784" xr:uid="{00000000-0005-0000-0000-0000494D0000}"/>
    <cellStyle name="Normal 20 5 4 4 2 2" xfId="19785" xr:uid="{00000000-0005-0000-0000-00004A4D0000}"/>
    <cellStyle name="Normal 20 5 4 4 3" xfId="19786" xr:uid="{00000000-0005-0000-0000-00004B4D0000}"/>
    <cellStyle name="Normal 20 5 4 5" xfId="19787" xr:uid="{00000000-0005-0000-0000-00004C4D0000}"/>
    <cellStyle name="Normal 20 5 4 5 2" xfId="19788" xr:uid="{00000000-0005-0000-0000-00004D4D0000}"/>
    <cellStyle name="Normal 20 5 4 6" xfId="19789" xr:uid="{00000000-0005-0000-0000-00004E4D0000}"/>
    <cellStyle name="Normal 20 5 4 6 2" xfId="19790" xr:uid="{00000000-0005-0000-0000-00004F4D0000}"/>
    <cellStyle name="Normal 20 5 4 7" xfId="19791" xr:uid="{00000000-0005-0000-0000-0000504D0000}"/>
    <cellStyle name="Normal 20 5 5" xfId="19792" xr:uid="{00000000-0005-0000-0000-0000514D0000}"/>
    <cellStyle name="Normal 20 5 5 2" xfId="19793" xr:uid="{00000000-0005-0000-0000-0000524D0000}"/>
    <cellStyle name="Normal 20 5 5 2 2" xfId="19794" xr:uid="{00000000-0005-0000-0000-0000534D0000}"/>
    <cellStyle name="Normal 20 5 5 2 2 2" xfId="19795" xr:uid="{00000000-0005-0000-0000-0000544D0000}"/>
    <cellStyle name="Normal 20 5 5 2 3" xfId="19796" xr:uid="{00000000-0005-0000-0000-0000554D0000}"/>
    <cellStyle name="Normal 20 5 5 3" xfId="19797" xr:uid="{00000000-0005-0000-0000-0000564D0000}"/>
    <cellStyle name="Normal 20 5 5 3 2" xfId="19798" xr:uid="{00000000-0005-0000-0000-0000574D0000}"/>
    <cellStyle name="Normal 20 5 5 3 2 2" xfId="19799" xr:uid="{00000000-0005-0000-0000-0000584D0000}"/>
    <cellStyle name="Normal 20 5 5 3 3" xfId="19800" xr:uid="{00000000-0005-0000-0000-0000594D0000}"/>
    <cellStyle name="Normal 20 5 5 4" xfId="19801" xr:uid="{00000000-0005-0000-0000-00005A4D0000}"/>
    <cellStyle name="Normal 20 5 5 4 2" xfId="19802" xr:uid="{00000000-0005-0000-0000-00005B4D0000}"/>
    <cellStyle name="Normal 20 5 5 4 2 2" xfId="19803" xr:uid="{00000000-0005-0000-0000-00005C4D0000}"/>
    <cellStyle name="Normal 20 5 5 4 3" xfId="19804" xr:uid="{00000000-0005-0000-0000-00005D4D0000}"/>
    <cellStyle name="Normal 20 5 5 5" xfId="19805" xr:uid="{00000000-0005-0000-0000-00005E4D0000}"/>
    <cellStyle name="Normal 20 5 5 5 2" xfId="19806" xr:uid="{00000000-0005-0000-0000-00005F4D0000}"/>
    <cellStyle name="Normal 20 5 5 6" xfId="19807" xr:uid="{00000000-0005-0000-0000-0000604D0000}"/>
    <cellStyle name="Normal 20 5 5 6 2" xfId="19808" xr:uid="{00000000-0005-0000-0000-0000614D0000}"/>
    <cellStyle name="Normal 20 5 5 7" xfId="19809" xr:uid="{00000000-0005-0000-0000-0000624D0000}"/>
    <cellStyle name="Normal 20 5 6" xfId="19810" xr:uid="{00000000-0005-0000-0000-0000634D0000}"/>
    <cellStyle name="Normal 20 5 6 2" xfId="19811" xr:uid="{00000000-0005-0000-0000-0000644D0000}"/>
    <cellStyle name="Normal 20 5 6 2 2" xfId="19812" xr:uid="{00000000-0005-0000-0000-0000654D0000}"/>
    <cellStyle name="Normal 20 5 6 3" xfId="19813" xr:uid="{00000000-0005-0000-0000-0000664D0000}"/>
    <cellStyle name="Normal 20 5 7" xfId="19814" xr:uid="{00000000-0005-0000-0000-0000674D0000}"/>
    <cellStyle name="Normal 20 5 7 2" xfId="19815" xr:uid="{00000000-0005-0000-0000-0000684D0000}"/>
    <cellStyle name="Normal 20 5 7 2 2" xfId="19816" xr:uid="{00000000-0005-0000-0000-0000694D0000}"/>
    <cellStyle name="Normal 20 5 7 3" xfId="19817" xr:uid="{00000000-0005-0000-0000-00006A4D0000}"/>
    <cellStyle name="Normal 20 5 8" xfId="19818" xr:uid="{00000000-0005-0000-0000-00006B4D0000}"/>
    <cellStyle name="Normal 20 5 8 2" xfId="19819" xr:uid="{00000000-0005-0000-0000-00006C4D0000}"/>
    <cellStyle name="Normal 20 5 8 2 2" xfId="19820" xr:uid="{00000000-0005-0000-0000-00006D4D0000}"/>
    <cellStyle name="Normal 20 5 8 3" xfId="19821" xr:uid="{00000000-0005-0000-0000-00006E4D0000}"/>
    <cellStyle name="Normal 20 5 9" xfId="19822" xr:uid="{00000000-0005-0000-0000-00006F4D0000}"/>
    <cellStyle name="Normal 20 5 9 2" xfId="19823" xr:uid="{00000000-0005-0000-0000-0000704D0000}"/>
    <cellStyle name="Normal 20 6" xfId="19824" xr:uid="{00000000-0005-0000-0000-0000714D0000}"/>
    <cellStyle name="Normal 20 6 2" xfId="19825" xr:uid="{00000000-0005-0000-0000-0000724D0000}"/>
    <cellStyle name="Normal 20 6 2 2" xfId="19826" xr:uid="{00000000-0005-0000-0000-0000734D0000}"/>
    <cellStyle name="Normal 20 6 2 2 2" xfId="19827" xr:uid="{00000000-0005-0000-0000-0000744D0000}"/>
    <cellStyle name="Normal 20 6 2 2 2 2" xfId="19828" xr:uid="{00000000-0005-0000-0000-0000754D0000}"/>
    <cellStyle name="Normal 20 6 2 2 3" xfId="19829" xr:uid="{00000000-0005-0000-0000-0000764D0000}"/>
    <cellStyle name="Normal 20 6 2 3" xfId="19830" xr:uid="{00000000-0005-0000-0000-0000774D0000}"/>
    <cellStyle name="Normal 20 6 2 3 2" xfId="19831" xr:uid="{00000000-0005-0000-0000-0000784D0000}"/>
    <cellStyle name="Normal 20 6 2 3 2 2" xfId="19832" xr:uid="{00000000-0005-0000-0000-0000794D0000}"/>
    <cellStyle name="Normal 20 6 2 3 3" xfId="19833" xr:uid="{00000000-0005-0000-0000-00007A4D0000}"/>
    <cellStyle name="Normal 20 6 2 4" xfId="19834" xr:uid="{00000000-0005-0000-0000-00007B4D0000}"/>
    <cellStyle name="Normal 20 6 2 4 2" xfId="19835" xr:uid="{00000000-0005-0000-0000-00007C4D0000}"/>
    <cellStyle name="Normal 20 6 2 4 2 2" xfId="19836" xr:uid="{00000000-0005-0000-0000-00007D4D0000}"/>
    <cellStyle name="Normal 20 6 2 4 3" xfId="19837" xr:uid="{00000000-0005-0000-0000-00007E4D0000}"/>
    <cellStyle name="Normal 20 6 2 5" xfId="19838" xr:uid="{00000000-0005-0000-0000-00007F4D0000}"/>
    <cellStyle name="Normal 20 6 2 5 2" xfId="19839" xr:uid="{00000000-0005-0000-0000-0000804D0000}"/>
    <cellStyle name="Normal 20 6 2 6" xfId="19840" xr:uid="{00000000-0005-0000-0000-0000814D0000}"/>
    <cellStyle name="Normal 20 6 2 6 2" xfId="19841" xr:uid="{00000000-0005-0000-0000-0000824D0000}"/>
    <cellStyle name="Normal 20 6 2 7" xfId="19842" xr:uid="{00000000-0005-0000-0000-0000834D0000}"/>
    <cellStyle name="Normal 20 6 3" xfId="19843" xr:uid="{00000000-0005-0000-0000-0000844D0000}"/>
    <cellStyle name="Normal 20 6 3 2" xfId="19844" xr:uid="{00000000-0005-0000-0000-0000854D0000}"/>
    <cellStyle name="Normal 20 6 3 2 2" xfId="19845" xr:uid="{00000000-0005-0000-0000-0000864D0000}"/>
    <cellStyle name="Normal 20 6 3 2 2 2" xfId="19846" xr:uid="{00000000-0005-0000-0000-0000874D0000}"/>
    <cellStyle name="Normal 20 6 3 2 3" xfId="19847" xr:uid="{00000000-0005-0000-0000-0000884D0000}"/>
    <cellStyle name="Normal 20 6 3 3" xfId="19848" xr:uid="{00000000-0005-0000-0000-0000894D0000}"/>
    <cellStyle name="Normal 20 6 3 3 2" xfId="19849" xr:uid="{00000000-0005-0000-0000-00008A4D0000}"/>
    <cellStyle name="Normal 20 6 3 3 2 2" xfId="19850" xr:uid="{00000000-0005-0000-0000-00008B4D0000}"/>
    <cellStyle name="Normal 20 6 3 3 3" xfId="19851" xr:uid="{00000000-0005-0000-0000-00008C4D0000}"/>
    <cellStyle name="Normal 20 6 3 4" xfId="19852" xr:uid="{00000000-0005-0000-0000-00008D4D0000}"/>
    <cellStyle name="Normal 20 6 3 4 2" xfId="19853" xr:uid="{00000000-0005-0000-0000-00008E4D0000}"/>
    <cellStyle name="Normal 20 6 3 4 2 2" xfId="19854" xr:uid="{00000000-0005-0000-0000-00008F4D0000}"/>
    <cellStyle name="Normal 20 6 3 4 3" xfId="19855" xr:uid="{00000000-0005-0000-0000-0000904D0000}"/>
    <cellStyle name="Normal 20 6 3 5" xfId="19856" xr:uid="{00000000-0005-0000-0000-0000914D0000}"/>
    <cellStyle name="Normal 20 6 3 5 2" xfId="19857" xr:uid="{00000000-0005-0000-0000-0000924D0000}"/>
    <cellStyle name="Normal 20 6 3 6" xfId="19858" xr:uid="{00000000-0005-0000-0000-0000934D0000}"/>
    <cellStyle name="Normal 20 6 3 6 2" xfId="19859" xr:uid="{00000000-0005-0000-0000-0000944D0000}"/>
    <cellStyle name="Normal 20 6 3 7" xfId="19860" xr:uid="{00000000-0005-0000-0000-0000954D0000}"/>
    <cellStyle name="Normal 20 6 4" xfId="19861" xr:uid="{00000000-0005-0000-0000-0000964D0000}"/>
    <cellStyle name="Normal 20 6 4 2" xfId="19862" xr:uid="{00000000-0005-0000-0000-0000974D0000}"/>
    <cellStyle name="Normal 20 6 4 2 2" xfId="19863" xr:uid="{00000000-0005-0000-0000-0000984D0000}"/>
    <cellStyle name="Normal 20 6 4 3" xfId="19864" xr:uid="{00000000-0005-0000-0000-0000994D0000}"/>
    <cellStyle name="Normal 20 6 5" xfId="19865" xr:uid="{00000000-0005-0000-0000-00009A4D0000}"/>
    <cellStyle name="Normal 20 6 5 2" xfId="19866" xr:uid="{00000000-0005-0000-0000-00009B4D0000}"/>
    <cellStyle name="Normal 20 6 5 2 2" xfId="19867" xr:uid="{00000000-0005-0000-0000-00009C4D0000}"/>
    <cellStyle name="Normal 20 6 5 3" xfId="19868" xr:uid="{00000000-0005-0000-0000-00009D4D0000}"/>
    <cellStyle name="Normal 20 6 6" xfId="19869" xr:uid="{00000000-0005-0000-0000-00009E4D0000}"/>
    <cellStyle name="Normal 20 6 6 2" xfId="19870" xr:uid="{00000000-0005-0000-0000-00009F4D0000}"/>
    <cellStyle name="Normal 20 6 6 2 2" xfId="19871" xr:uid="{00000000-0005-0000-0000-0000A04D0000}"/>
    <cellStyle name="Normal 20 6 6 3" xfId="19872" xr:uid="{00000000-0005-0000-0000-0000A14D0000}"/>
    <cellStyle name="Normal 20 6 7" xfId="19873" xr:uid="{00000000-0005-0000-0000-0000A24D0000}"/>
    <cellStyle name="Normal 20 6 7 2" xfId="19874" xr:uid="{00000000-0005-0000-0000-0000A34D0000}"/>
    <cellStyle name="Normal 20 6 8" xfId="19875" xr:uid="{00000000-0005-0000-0000-0000A44D0000}"/>
    <cellStyle name="Normal 20 6 8 2" xfId="19876" xr:uid="{00000000-0005-0000-0000-0000A54D0000}"/>
    <cellStyle name="Normal 20 6 9" xfId="19877" xr:uid="{00000000-0005-0000-0000-0000A64D0000}"/>
    <cellStyle name="Normal 20 7" xfId="19878" xr:uid="{00000000-0005-0000-0000-0000A74D0000}"/>
    <cellStyle name="Normal 20 7 2" xfId="19879" xr:uid="{00000000-0005-0000-0000-0000A84D0000}"/>
    <cellStyle name="Normal 20 7 2 2" xfId="19880" xr:uid="{00000000-0005-0000-0000-0000A94D0000}"/>
    <cellStyle name="Normal 20 7 2 2 2" xfId="19881" xr:uid="{00000000-0005-0000-0000-0000AA4D0000}"/>
    <cellStyle name="Normal 20 7 2 2 2 2" xfId="19882" xr:uid="{00000000-0005-0000-0000-0000AB4D0000}"/>
    <cellStyle name="Normal 20 7 2 2 3" xfId="19883" xr:uid="{00000000-0005-0000-0000-0000AC4D0000}"/>
    <cellStyle name="Normal 20 7 2 3" xfId="19884" xr:uid="{00000000-0005-0000-0000-0000AD4D0000}"/>
    <cellStyle name="Normal 20 7 2 3 2" xfId="19885" xr:uid="{00000000-0005-0000-0000-0000AE4D0000}"/>
    <cellStyle name="Normal 20 7 2 3 2 2" xfId="19886" xr:uid="{00000000-0005-0000-0000-0000AF4D0000}"/>
    <cellStyle name="Normal 20 7 2 3 3" xfId="19887" xr:uid="{00000000-0005-0000-0000-0000B04D0000}"/>
    <cellStyle name="Normal 20 7 2 4" xfId="19888" xr:uid="{00000000-0005-0000-0000-0000B14D0000}"/>
    <cellStyle name="Normal 20 7 2 4 2" xfId="19889" xr:uid="{00000000-0005-0000-0000-0000B24D0000}"/>
    <cellStyle name="Normal 20 7 2 4 2 2" xfId="19890" xr:uid="{00000000-0005-0000-0000-0000B34D0000}"/>
    <cellStyle name="Normal 20 7 2 4 3" xfId="19891" xr:uid="{00000000-0005-0000-0000-0000B44D0000}"/>
    <cellStyle name="Normal 20 7 2 5" xfId="19892" xr:uid="{00000000-0005-0000-0000-0000B54D0000}"/>
    <cellStyle name="Normal 20 7 2 5 2" xfId="19893" xr:uid="{00000000-0005-0000-0000-0000B64D0000}"/>
    <cellStyle name="Normal 20 7 2 6" xfId="19894" xr:uid="{00000000-0005-0000-0000-0000B74D0000}"/>
    <cellStyle name="Normal 20 7 2 6 2" xfId="19895" xr:uid="{00000000-0005-0000-0000-0000B84D0000}"/>
    <cellStyle name="Normal 20 7 2 7" xfId="19896" xr:uid="{00000000-0005-0000-0000-0000B94D0000}"/>
    <cellStyle name="Normal 20 7 3" xfId="19897" xr:uid="{00000000-0005-0000-0000-0000BA4D0000}"/>
    <cellStyle name="Normal 20 7 3 2" xfId="19898" xr:uid="{00000000-0005-0000-0000-0000BB4D0000}"/>
    <cellStyle name="Normal 20 7 3 2 2" xfId="19899" xr:uid="{00000000-0005-0000-0000-0000BC4D0000}"/>
    <cellStyle name="Normal 20 7 3 3" xfId="19900" xr:uid="{00000000-0005-0000-0000-0000BD4D0000}"/>
    <cellStyle name="Normal 20 7 4" xfId="19901" xr:uid="{00000000-0005-0000-0000-0000BE4D0000}"/>
    <cellStyle name="Normal 20 7 4 2" xfId="19902" xr:uid="{00000000-0005-0000-0000-0000BF4D0000}"/>
    <cellStyle name="Normal 20 7 4 2 2" xfId="19903" xr:uid="{00000000-0005-0000-0000-0000C04D0000}"/>
    <cellStyle name="Normal 20 7 4 3" xfId="19904" xr:uid="{00000000-0005-0000-0000-0000C14D0000}"/>
    <cellStyle name="Normal 20 7 5" xfId="19905" xr:uid="{00000000-0005-0000-0000-0000C24D0000}"/>
    <cellStyle name="Normal 20 7 5 2" xfId="19906" xr:uid="{00000000-0005-0000-0000-0000C34D0000}"/>
    <cellStyle name="Normal 20 7 5 2 2" xfId="19907" xr:uid="{00000000-0005-0000-0000-0000C44D0000}"/>
    <cellStyle name="Normal 20 7 5 3" xfId="19908" xr:uid="{00000000-0005-0000-0000-0000C54D0000}"/>
    <cellStyle name="Normal 20 7 6" xfId="19909" xr:uid="{00000000-0005-0000-0000-0000C64D0000}"/>
    <cellStyle name="Normal 20 7 6 2" xfId="19910" xr:uid="{00000000-0005-0000-0000-0000C74D0000}"/>
    <cellStyle name="Normal 20 7 7" xfId="19911" xr:uid="{00000000-0005-0000-0000-0000C84D0000}"/>
    <cellStyle name="Normal 20 7 7 2" xfId="19912" xr:uid="{00000000-0005-0000-0000-0000C94D0000}"/>
    <cellStyle name="Normal 20 7 8" xfId="19913" xr:uid="{00000000-0005-0000-0000-0000CA4D0000}"/>
    <cellStyle name="Normal 20 8" xfId="19914" xr:uid="{00000000-0005-0000-0000-0000CB4D0000}"/>
    <cellStyle name="Normal 20 8 2" xfId="19915" xr:uid="{00000000-0005-0000-0000-0000CC4D0000}"/>
    <cellStyle name="Normal 20 8 2 2" xfId="19916" xr:uid="{00000000-0005-0000-0000-0000CD4D0000}"/>
    <cellStyle name="Normal 20 8 2 2 2" xfId="19917" xr:uid="{00000000-0005-0000-0000-0000CE4D0000}"/>
    <cellStyle name="Normal 20 8 2 3" xfId="19918" xr:uid="{00000000-0005-0000-0000-0000CF4D0000}"/>
    <cellStyle name="Normal 20 8 3" xfId="19919" xr:uid="{00000000-0005-0000-0000-0000D04D0000}"/>
    <cellStyle name="Normal 20 8 3 2" xfId="19920" xr:uid="{00000000-0005-0000-0000-0000D14D0000}"/>
    <cellStyle name="Normal 20 8 3 2 2" xfId="19921" xr:uid="{00000000-0005-0000-0000-0000D24D0000}"/>
    <cellStyle name="Normal 20 8 3 3" xfId="19922" xr:uid="{00000000-0005-0000-0000-0000D34D0000}"/>
    <cellStyle name="Normal 20 8 4" xfId="19923" xr:uid="{00000000-0005-0000-0000-0000D44D0000}"/>
    <cellStyle name="Normal 20 8 4 2" xfId="19924" xr:uid="{00000000-0005-0000-0000-0000D54D0000}"/>
    <cellStyle name="Normal 20 8 4 2 2" xfId="19925" xr:uid="{00000000-0005-0000-0000-0000D64D0000}"/>
    <cellStyle name="Normal 20 8 4 3" xfId="19926" xr:uid="{00000000-0005-0000-0000-0000D74D0000}"/>
    <cellStyle name="Normal 20 8 5" xfId="19927" xr:uid="{00000000-0005-0000-0000-0000D84D0000}"/>
    <cellStyle name="Normal 20 8 5 2" xfId="19928" xr:uid="{00000000-0005-0000-0000-0000D94D0000}"/>
    <cellStyle name="Normal 20 8 6" xfId="19929" xr:uid="{00000000-0005-0000-0000-0000DA4D0000}"/>
    <cellStyle name="Normal 20 8 6 2" xfId="19930" xr:uid="{00000000-0005-0000-0000-0000DB4D0000}"/>
    <cellStyle name="Normal 20 8 7" xfId="19931" xr:uid="{00000000-0005-0000-0000-0000DC4D0000}"/>
    <cellStyle name="Normal 20 9" xfId="19932" xr:uid="{00000000-0005-0000-0000-0000DD4D0000}"/>
    <cellStyle name="Normal 20 9 2" xfId="19933" xr:uid="{00000000-0005-0000-0000-0000DE4D0000}"/>
    <cellStyle name="Normal 20 9 2 2" xfId="19934" xr:uid="{00000000-0005-0000-0000-0000DF4D0000}"/>
    <cellStyle name="Normal 20 9 2 2 2" xfId="19935" xr:uid="{00000000-0005-0000-0000-0000E04D0000}"/>
    <cellStyle name="Normal 20 9 2 3" xfId="19936" xr:uid="{00000000-0005-0000-0000-0000E14D0000}"/>
    <cellStyle name="Normal 20 9 3" xfId="19937" xr:uid="{00000000-0005-0000-0000-0000E24D0000}"/>
    <cellStyle name="Normal 20 9 3 2" xfId="19938" xr:uid="{00000000-0005-0000-0000-0000E34D0000}"/>
    <cellStyle name="Normal 20 9 3 2 2" xfId="19939" xr:uid="{00000000-0005-0000-0000-0000E44D0000}"/>
    <cellStyle name="Normal 20 9 3 3" xfId="19940" xr:uid="{00000000-0005-0000-0000-0000E54D0000}"/>
    <cellStyle name="Normal 20 9 4" xfId="19941" xr:uid="{00000000-0005-0000-0000-0000E64D0000}"/>
    <cellStyle name="Normal 20 9 4 2" xfId="19942" xr:uid="{00000000-0005-0000-0000-0000E74D0000}"/>
    <cellStyle name="Normal 20 9 4 2 2" xfId="19943" xr:uid="{00000000-0005-0000-0000-0000E84D0000}"/>
    <cellStyle name="Normal 20 9 4 3" xfId="19944" xr:uid="{00000000-0005-0000-0000-0000E94D0000}"/>
    <cellStyle name="Normal 20 9 5" xfId="19945" xr:uid="{00000000-0005-0000-0000-0000EA4D0000}"/>
    <cellStyle name="Normal 20 9 5 2" xfId="19946" xr:uid="{00000000-0005-0000-0000-0000EB4D0000}"/>
    <cellStyle name="Normal 20 9 6" xfId="19947" xr:uid="{00000000-0005-0000-0000-0000EC4D0000}"/>
    <cellStyle name="Normal 20 9 6 2" xfId="19948" xr:uid="{00000000-0005-0000-0000-0000ED4D0000}"/>
    <cellStyle name="Normal 20 9 7" xfId="19949" xr:uid="{00000000-0005-0000-0000-0000EE4D0000}"/>
    <cellStyle name="Normal 20_Confidential Information" xfId="19950" xr:uid="{00000000-0005-0000-0000-0000EF4D0000}"/>
    <cellStyle name="Normal 21" xfId="19951" xr:uid="{00000000-0005-0000-0000-0000F04D0000}"/>
    <cellStyle name="Normal 21 2" xfId="19952" xr:uid="{00000000-0005-0000-0000-0000F14D0000}"/>
    <cellStyle name="Normal 22" xfId="19953" xr:uid="{00000000-0005-0000-0000-0000F24D0000}"/>
    <cellStyle name="Normal 22 10" xfId="19954" xr:uid="{00000000-0005-0000-0000-0000F34D0000}"/>
    <cellStyle name="Normal 22 10 2" xfId="19955" xr:uid="{00000000-0005-0000-0000-0000F44D0000}"/>
    <cellStyle name="Normal 22 10 2 2" xfId="19956" xr:uid="{00000000-0005-0000-0000-0000F54D0000}"/>
    <cellStyle name="Normal 22 10 3" xfId="19957" xr:uid="{00000000-0005-0000-0000-0000F64D0000}"/>
    <cellStyle name="Normal 22 11" xfId="19958" xr:uid="{00000000-0005-0000-0000-0000F74D0000}"/>
    <cellStyle name="Normal 22 11 2" xfId="19959" xr:uid="{00000000-0005-0000-0000-0000F84D0000}"/>
    <cellStyle name="Normal 22 11 2 2" xfId="19960" xr:uid="{00000000-0005-0000-0000-0000F94D0000}"/>
    <cellStyle name="Normal 22 11 3" xfId="19961" xr:uid="{00000000-0005-0000-0000-0000FA4D0000}"/>
    <cellStyle name="Normal 22 12" xfId="19962" xr:uid="{00000000-0005-0000-0000-0000FB4D0000}"/>
    <cellStyle name="Normal 22 12 2" xfId="19963" xr:uid="{00000000-0005-0000-0000-0000FC4D0000}"/>
    <cellStyle name="Normal 22 13" xfId="19964" xr:uid="{00000000-0005-0000-0000-0000FD4D0000}"/>
    <cellStyle name="Normal 22 13 2" xfId="19965" xr:uid="{00000000-0005-0000-0000-0000FE4D0000}"/>
    <cellStyle name="Normal 22 14" xfId="19966" xr:uid="{00000000-0005-0000-0000-0000FF4D0000}"/>
    <cellStyle name="Normal 22 2" xfId="19967" xr:uid="{00000000-0005-0000-0000-0000004E0000}"/>
    <cellStyle name="Normal 22 2 10" xfId="19968" xr:uid="{00000000-0005-0000-0000-0000014E0000}"/>
    <cellStyle name="Normal 22 2 10 2" xfId="19969" xr:uid="{00000000-0005-0000-0000-0000024E0000}"/>
    <cellStyle name="Normal 22 2 10 2 2" xfId="19970" xr:uid="{00000000-0005-0000-0000-0000034E0000}"/>
    <cellStyle name="Normal 22 2 10 3" xfId="19971" xr:uid="{00000000-0005-0000-0000-0000044E0000}"/>
    <cellStyle name="Normal 22 2 11" xfId="19972" xr:uid="{00000000-0005-0000-0000-0000054E0000}"/>
    <cellStyle name="Normal 22 2 11 2" xfId="19973" xr:uid="{00000000-0005-0000-0000-0000064E0000}"/>
    <cellStyle name="Normal 22 2 12" xfId="19974" xr:uid="{00000000-0005-0000-0000-0000074E0000}"/>
    <cellStyle name="Normal 22 2 12 2" xfId="19975" xr:uid="{00000000-0005-0000-0000-0000084E0000}"/>
    <cellStyle name="Normal 22 2 13" xfId="19976" xr:uid="{00000000-0005-0000-0000-0000094E0000}"/>
    <cellStyle name="Normal 22 2 2" xfId="19977" xr:uid="{00000000-0005-0000-0000-00000A4E0000}"/>
    <cellStyle name="Normal 22 2 2 10" xfId="19978" xr:uid="{00000000-0005-0000-0000-00000B4E0000}"/>
    <cellStyle name="Normal 22 2 2 10 2" xfId="19979" xr:uid="{00000000-0005-0000-0000-00000C4E0000}"/>
    <cellStyle name="Normal 22 2 2 11" xfId="19980" xr:uid="{00000000-0005-0000-0000-00000D4E0000}"/>
    <cellStyle name="Normal 22 2 2 2" xfId="19981" xr:uid="{00000000-0005-0000-0000-00000E4E0000}"/>
    <cellStyle name="Normal 22 2 2 2 2" xfId="19982" xr:uid="{00000000-0005-0000-0000-00000F4E0000}"/>
    <cellStyle name="Normal 22 2 2 2 2 2" xfId="19983" xr:uid="{00000000-0005-0000-0000-0000104E0000}"/>
    <cellStyle name="Normal 22 2 2 2 2 2 2" xfId="19984" xr:uid="{00000000-0005-0000-0000-0000114E0000}"/>
    <cellStyle name="Normal 22 2 2 2 2 2 2 2" xfId="19985" xr:uid="{00000000-0005-0000-0000-0000124E0000}"/>
    <cellStyle name="Normal 22 2 2 2 2 2 3" xfId="19986" xr:uid="{00000000-0005-0000-0000-0000134E0000}"/>
    <cellStyle name="Normal 22 2 2 2 2 3" xfId="19987" xr:uid="{00000000-0005-0000-0000-0000144E0000}"/>
    <cellStyle name="Normal 22 2 2 2 2 3 2" xfId="19988" xr:uid="{00000000-0005-0000-0000-0000154E0000}"/>
    <cellStyle name="Normal 22 2 2 2 2 3 2 2" xfId="19989" xr:uid="{00000000-0005-0000-0000-0000164E0000}"/>
    <cellStyle name="Normal 22 2 2 2 2 3 3" xfId="19990" xr:uid="{00000000-0005-0000-0000-0000174E0000}"/>
    <cellStyle name="Normal 22 2 2 2 2 4" xfId="19991" xr:uid="{00000000-0005-0000-0000-0000184E0000}"/>
    <cellStyle name="Normal 22 2 2 2 2 4 2" xfId="19992" xr:uid="{00000000-0005-0000-0000-0000194E0000}"/>
    <cellStyle name="Normal 22 2 2 2 2 4 2 2" xfId="19993" xr:uid="{00000000-0005-0000-0000-00001A4E0000}"/>
    <cellStyle name="Normal 22 2 2 2 2 4 3" xfId="19994" xr:uid="{00000000-0005-0000-0000-00001B4E0000}"/>
    <cellStyle name="Normal 22 2 2 2 2 5" xfId="19995" xr:uid="{00000000-0005-0000-0000-00001C4E0000}"/>
    <cellStyle name="Normal 22 2 2 2 2 5 2" xfId="19996" xr:uid="{00000000-0005-0000-0000-00001D4E0000}"/>
    <cellStyle name="Normal 22 2 2 2 2 6" xfId="19997" xr:uid="{00000000-0005-0000-0000-00001E4E0000}"/>
    <cellStyle name="Normal 22 2 2 2 2 6 2" xfId="19998" xr:uid="{00000000-0005-0000-0000-00001F4E0000}"/>
    <cellStyle name="Normal 22 2 2 2 2 7" xfId="19999" xr:uid="{00000000-0005-0000-0000-0000204E0000}"/>
    <cellStyle name="Normal 22 2 2 2 3" xfId="20000" xr:uid="{00000000-0005-0000-0000-0000214E0000}"/>
    <cellStyle name="Normal 22 2 2 2 3 2" xfId="20001" xr:uid="{00000000-0005-0000-0000-0000224E0000}"/>
    <cellStyle name="Normal 22 2 2 2 3 2 2" xfId="20002" xr:uid="{00000000-0005-0000-0000-0000234E0000}"/>
    <cellStyle name="Normal 22 2 2 2 3 2 2 2" xfId="20003" xr:uid="{00000000-0005-0000-0000-0000244E0000}"/>
    <cellStyle name="Normal 22 2 2 2 3 2 3" xfId="20004" xr:uid="{00000000-0005-0000-0000-0000254E0000}"/>
    <cellStyle name="Normal 22 2 2 2 3 3" xfId="20005" xr:uid="{00000000-0005-0000-0000-0000264E0000}"/>
    <cellStyle name="Normal 22 2 2 2 3 3 2" xfId="20006" xr:uid="{00000000-0005-0000-0000-0000274E0000}"/>
    <cellStyle name="Normal 22 2 2 2 3 3 2 2" xfId="20007" xr:uid="{00000000-0005-0000-0000-0000284E0000}"/>
    <cellStyle name="Normal 22 2 2 2 3 3 3" xfId="20008" xr:uid="{00000000-0005-0000-0000-0000294E0000}"/>
    <cellStyle name="Normal 22 2 2 2 3 4" xfId="20009" xr:uid="{00000000-0005-0000-0000-00002A4E0000}"/>
    <cellStyle name="Normal 22 2 2 2 3 4 2" xfId="20010" xr:uid="{00000000-0005-0000-0000-00002B4E0000}"/>
    <cellStyle name="Normal 22 2 2 2 3 4 2 2" xfId="20011" xr:uid="{00000000-0005-0000-0000-00002C4E0000}"/>
    <cellStyle name="Normal 22 2 2 2 3 4 3" xfId="20012" xr:uid="{00000000-0005-0000-0000-00002D4E0000}"/>
    <cellStyle name="Normal 22 2 2 2 3 5" xfId="20013" xr:uid="{00000000-0005-0000-0000-00002E4E0000}"/>
    <cellStyle name="Normal 22 2 2 2 3 5 2" xfId="20014" xr:uid="{00000000-0005-0000-0000-00002F4E0000}"/>
    <cellStyle name="Normal 22 2 2 2 3 6" xfId="20015" xr:uid="{00000000-0005-0000-0000-0000304E0000}"/>
    <cellStyle name="Normal 22 2 2 2 3 6 2" xfId="20016" xr:uid="{00000000-0005-0000-0000-0000314E0000}"/>
    <cellStyle name="Normal 22 2 2 2 3 7" xfId="20017" xr:uid="{00000000-0005-0000-0000-0000324E0000}"/>
    <cellStyle name="Normal 22 2 2 2 4" xfId="20018" xr:uid="{00000000-0005-0000-0000-0000334E0000}"/>
    <cellStyle name="Normal 22 2 2 2 4 2" xfId="20019" xr:uid="{00000000-0005-0000-0000-0000344E0000}"/>
    <cellStyle name="Normal 22 2 2 2 4 2 2" xfId="20020" xr:uid="{00000000-0005-0000-0000-0000354E0000}"/>
    <cellStyle name="Normal 22 2 2 2 4 3" xfId="20021" xr:uid="{00000000-0005-0000-0000-0000364E0000}"/>
    <cellStyle name="Normal 22 2 2 2 5" xfId="20022" xr:uid="{00000000-0005-0000-0000-0000374E0000}"/>
    <cellStyle name="Normal 22 2 2 2 5 2" xfId="20023" xr:uid="{00000000-0005-0000-0000-0000384E0000}"/>
    <cellStyle name="Normal 22 2 2 2 5 2 2" xfId="20024" xr:uid="{00000000-0005-0000-0000-0000394E0000}"/>
    <cellStyle name="Normal 22 2 2 2 5 3" xfId="20025" xr:uid="{00000000-0005-0000-0000-00003A4E0000}"/>
    <cellStyle name="Normal 22 2 2 2 6" xfId="20026" xr:uid="{00000000-0005-0000-0000-00003B4E0000}"/>
    <cellStyle name="Normal 22 2 2 2 6 2" xfId="20027" xr:uid="{00000000-0005-0000-0000-00003C4E0000}"/>
    <cellStyle name="Normal 22 2 2 2 6 2 2" xfId="20028" xr:uid="{00000000-0005-0000-0000-00003D4E0000}"/>
    <cellStyle name="Normal 22 2 2 2 6 3" xfId="20029" xr:uid="{00000000-0005-0000-0000-00003E4E0000}"/>
    <cellStyle name="Normal 22 2 2 2 7" xfId="20030" xr:uid="{00000000-0005-0000-0000-00003F4E0000}"/>
    <cellStyle name="Normal 22 2 2 2 7 2" xfId="20031" xr:uid="{00000000-0005-0000-0000-0000404E0000}"/>
    <cellStyle name="Normal 22 2 2 2 8" xfId="20032" xr:uid="{00000000-0005-0000-0000-0000414E0000}"/>
    <cellStyle name="Normal 22 2 2 2 8 2" xfId="20033" xr:uid="{00000000-0005-0000-0000-0000424E0000}"/>
    <cellStyle name="Normal 22 2 2 2 9" xfId="20034" xr:uid="{00000000-0005-0000-0000-0000434E0000}"/>
    <cellStyle name="Normal 22 2 2 3" xfId="20035" xr:uid="{00000000-0005-0000-0000-0000444E0000}"/>
    <cellStyle name="Normal 22 2 2 3 2" xfId="20036" xr:uid="{00000000-0005-0000-0000-0000454E0000}"/>
    <cellStyle name="Normal 22 2 2 3 2 2" xfId="20037" xr:uid="{00000000-0005-0000-0000-0000464E0000}"/>
    <cellStyle name="Normal 22 2 2 3 2 2 2" xfId="20038" xr:uid="{00000000-0005-0000-0000-0000474E0000}"/>
    <cellStyle name="Normal 22 2 2 3 2 2 2 2" xfId="20039" xr:uid="{00000000-0005-0000-0000-0000484E0000}"/>
    <cellStyle name="Normal 22 2 2 3 2 2 3" xfId="20040" xr:uid="{00000000-0005-0000-0000-0000494E0000}"/>
    <cellStyle name="Normal 22 2 2 3 2 3" xfId="20041" xr:uid="{00000000-0005-0000-0000-00004A4E0000}"/>
    <cellStyle name="Normal 22 2 2 3 2 3 2" xfId="20042" xr:uid="{00000000-0005-0000-0000-00004B4E0000}"/>
    <cellStyle name="Normal 22 2 2 3 2 3 2 2" xfId="20043" xr:uid="{00000000-0005-0000-0000-00004C4E0000}"/>
    <cellStyle name="Normal 22 2 2 3 2 3 3" xfId="20044" xr:uid="{00000000-0005-0000-0000-00004D4E0000}"/>
    <cellStyle name="Normal 22 2 2 3 2 4" xfId="20045" xr:uid="{00000000-0005-0000-0000-00004E4E0000}"/>
    <cellStyle name="Normal 22 2 2 3 2 4 2" xfId="20046" xr:uid="{00000000-0005-0000-0000-00004F4E0000}"/>
    <cellStyle name="Normal 22 2 2 3 2 4 2 2" xfId="20047" xr:uid="{00000000-0005-0000-0000-0000504E0000}"/>
    <cellStyle name="Normal 22 2 2 3 2 4 3" xfId="20048" xr:uid="{00000000-0005-0000-0000-0000514E0000}"/>
    <cellStyle name="Normal 22 2 2 3 2 5" xfId="20049" xr:uid="{00000000-0005-0000-0000-0000524E0000}"/>
    <cellStyle name="Normal 22 2 2 3 2 5 2" xfId="20050" xr:uid="{00000000-0005-0000-0000-0000534E0000}"/>
    <cellStyle name="Normal 22 2 2 3 2 6" xfId="20051" xr:uid="{00000000-0005-0000-0000-0000544E0000}"/>
    <cellStyle name="Normal 22 2 2 3 2 6 2" xfId="20052" xr:uid="{00000000-0005-0000-0000-0000554E0000}"/>
    <cellStyle name="Normal 22 2 2 3 2 7" xfId="20053" xr:uid="{00000000-0005-0000-0000-0000564E0000}"/>
    <cellStyle name="Normal 22 2 2 3 3" xfId="20054" xr:uid="{00000000-0005-0000-0000-0000574E0000}"/>
    <cellStyle name="Normal 22 2 2 3 3 2" xfId="20055" xr:uid="{00000000-0005-0000-0000-0000584E0000}"/>
    <cellStyle name="Normal 22 2 2 3 3 2 2" xfId="20056" xr:uid="{00000000-0005-0000-0000-0000594E0000}"/>
    <cellStyle name="Normal 22 2 2 3 3 3" xfId="20057" xr:uid="{00000000-0005-0000-0000-00005A4E0000}"/>
    <cellStyle name="Normal 22 2 2 3 4" xfId="20058" xr:uid="{00000000-0005-0000-0000-00005B4E0000}"/>
    <cellStyle name="Normal 22 2 2 3 4 2" xfId="20059" xr:uid="{00000000-0005-0000-0000-00005C4E0000}"/>
    <cellStyle name="Normal 22 2 2 3 4 2 2" xfId="20060" xr:uid="{00000000-0005-0000-0000-00005D4E0000}"/>
    <cellStyle name="Normal 22 2 2 3 4 3" xfId="20061" xr:uid="{00000000-0005-0000-0000-00005E4E0000}"/>
    <cellStyle name="Normal 22 2 2 3 5" xfId="20062" xr:uid="{00000000-0005-0000-0000-00005F4E0000}"/>
    <cellStyle name="Normal 22 2 2 3 5 2" xfId="20063" xr:uid="{00000000-0005-0000-0000-0000604E0000}"/>
    <cellStyle name="Normal 22 2 2 3 5 2 2" xfId="20064" xr:uid="{00000000-0005-0000-0000-0000614E0000}"/>
    <cellStyle name="Normal 22 2 2 3 5 3" xfId="20065" xr:uid="{00000000-0005-0000-0000-0000624E0000}"/>
    <cellStyle name="Normal 22 2 2 3 6" xfId="20066" xr:uid="{00000000-0005-0000-0000-0000634E0000}"/>
    <cellStyle name="Normal 22 2 2 3 6 2" xfId="20067" xr:uid="{00000000-0005-0000-0000-0000644E0000}"/>
    <cellStyle name="Normal 22 2 2 3 7" xfId="20068" xr:uid="{00000000-0005-0000-0000-0000654E0000}"/>
    <cellStyle name="Normal 22 2 2 3 7 2" xfId="20069" xr:uid="{00000000-0005-0000-0000-0000664E0000}"/>
    <cellStyle name="Normal 22 2 2 3 8" xfId="20070" xr:uid="{00000000-0005-0000-0000-0000674E0000}"/>
    <cellStyle name="Normal 22 2 2 4" xfId="20071" xr:uid="{00000000-0005-0000-0000-0000684E0000}"/>
    <cellStyle name="Normal 22 2 2 4 2" xfId="20072" xr:uid="{00000000-0005-0000-0000-0000694E0000}"/>
    <cellStyle name="Normal 22 2 2 4 2 2" xfId="20073" xr:uid="{00000000-0005-0000-0000-00006A4E0000}"/>
    <cellStyle name="Normal 22 2 2 4 2 2 2" xfId="20074" xr:uid="{00000000-0005-0000-0000-00006B4E0000}"/>
    <cellStyle name="Normal 22 2 2 4 2 3" xfId="20075" xr:uid="{00000000-0005-0000-0000-00006C4E0000}"/>
    <cellStyle name="Normal 22 2 2 4 3" xfId="20076" xr:uid="{00000000-0005-0000-0000-00006D4E0000}"/>
    <cellStyle name="Normal 22 2 2 4 3 2" xfId="20077" xr:uid="{00000000-0005-0000-0000-00006E4E0000}"/>
    <cellStyle name="Normal 22 2 2 4 3 2 2" xfId="20078" xr:uid="{00000000-0005-0000-0000-00006F4E0000}"/>
    <cellStyle name="Normal 22 2 2 4 3 3" xfId="20079" xr:uid="{00000000-0005-0000-0000-0000704E0000}"/>
    <cellStyle name="Normal 22 2 2 4 4" xfId="20080" xr:uid="{00000000-0005-0000-0000-0000714E0000}"/>
    <cellStyle name="Normal 22 2 2 4 4 2" xfId="20081" xr:uid="{00000000-0005-0000-0000-0000724E0000}"/>
    <cellStyle name="Normal 22 2 2 4 4 2 2" xfId="20082" xr:uid="{00000000-0005-0000-0000-0000734E0000}"/>
    <cellStyle name="Normal 22 2 2 4 4 3" xfId="20083" xr:uid="{00000000-0005-0000-0000-0000744E0000}"/>
    <cellStyle name="Normal 22 2 2 4 5" xfId="20084" xr:uid="{00000000-0005-0000-0000-0000754E0000}"/>
    <cellStyle name="Normal 22 2 2 4 5 2" xfId="20085" xr:uid="{00000000-0005-0000-0000-0000764E0000}"/>
    <cellStyle name="Normal 22 2 2 4 6" xfId="20086" xr:uid="{00000000-0005-0000-0000-0000774E0000}"/>
    <cellStyle name="Normal 22 2 2 4 6 2" xfId="20087" xr:uid="{00000000-0005-0000-0000-0000784E0000}"/>
    <cellStyle name="Normal 22 2 2 4 7" xfId="20088" xr:uid="{00000000-0005-0000-0000-0000794E0000}"/>
    <cellStyle name="Normal 22 2 2 5" xfId="20089" xr:uid="{00000000-0005-0000-0000-00007A4E0000}"/>
    <cellStyle name="Normal 22 2 2 5 2" xfId="20090" xr:uid="{00000000-0005-0000-0000-00007B4E0000}"/>
    <cellStyle name="Normal 22 2 2 5 2 2" xfId="20091" xr:uid="{00000000-0005-0000-0000-00007C4E0000}"/>
    <cellStyle name="Normal 22 2 2 5 2 2 2" xfId="20092" xr:uid="{00000000-0005-0000-0000-00007D4E0000}"/>
    <cellStyle name="Normal 22 2 2 5 2 3" xfId="20093" xr:uid="{00000000-0005-0000-0000-00007E4E0000}"/>
    <cellStyle name="Normal 22 2 2 5 3" xfId="20094" xr:uid="{00000000-0005-0000-0000-00007F4E0000}"/>
    <cellStyle name="Normal 22 2 2 5 3 2" xfId="20095" xr:uid="{00000000-0005-0000-0000-0000804E0000}"/>
    <cellStyle name="Normal 22 2 2 5 3 2 2" xfId="20096" xr:uid="{00000000-0005-0000-0000-0000814E0000}"/>
    <cellStyle name="Normal 22 2 2 5 3 3" xfId="20097" xr:uid="{00000000-0005-0000-0000-0000824E0000}"/>
    <cellStyle name="Normal 22 2 2 5 4" xfId="20098" xr:uid="{00000000-0005-0000-0000-0000834E0000}"/>
    <cellStyle name="Normal 22 2 2 5 4 2" xfId="20099" xr:uid="{00000000-0005-0000-0000-0000844E0000}"/>
    <cellStyle name="Normal 22 2 2 5 4 2 2" xfId="20100" xr:uid="{00000000-0005-0000-0000-0000854E0000}"/>
    <cellStyle name="Normal 22 2 2 5 4 3" xfId="20101" xr:uid="{00000000-0005-0000-0000-0000864E0000}"/>
    <cellStyle name="Normal 22 2 2 5 5" xfId="20102" xr:uid="{00000000-0005-0000-0000-0000874E0000}"/>
    <cellStyle name="Normal 22 2 2 5 5 2" xfId="20103" xr:uid="{00000000-0005-0000-0000-0000884E0000}"/>
    <cellStyle name="Normal 22 2 2 5 6" xfId="20104" xr:uid="{00000000-0005-0000-0000-0000894E0000}"/>
    <cellStyle name="Normal 22 2 2 5 6 2" xfId="20105" xr:uid="{00000000-0005-0000-0000-00008A4E0000}"/>
    <cellStyle name="Normal 22 2 2 5 7" xfId="20106" xr:uid="{00000000-0005-0000-0000-00008B4E0000}"/>
    <cellStyle name="Normal 22 2 2 6" xfId="20107" xr:uid="{00000000-0005-0000-0000-00008C4E0000}"/>
    <cellStyle name="Normal 22 2 2 6 2" xfId="20108" xr:uid="{00000000-0005-0000-0000-00008D4E0000}"/>
    <cellStyle name="Normal 22 2 2 6 2 2" xfId="20109" xr:uid="{00000000-0005-0000-0000-00008E4E0000}"/>
    <cellStyle name="Normal 22 2 2 6 3" xfId="20110" xr:uid="{00000000-0005-0000-0000-00008F4E0000}"/>
    <cellStyle name="Normal 22 2 2 7" xfId="20111" xr:uid="{00000000-0005-0000-0000-0000904E0000}"/>
    <cellStyle name="Normal 22 2 2 7 2" xfId="20112" xr:uid="{00000000-0005-0000-0000-0000914E0000}"/>
    <cellStyle name="Normal 22 2 2 7 2 2" xfId="20113" xr:uid="{00000000-0005-0000-0000-0000924E0000}"/>
    <cellStyle name="Normal 22 2 2 7 3" xfId="20114" xr:uid="{00000000-0005-0000-0000-0000934E0000}"/>
    <cellStyle name="Normal 22 2 2 8" xfId="20115" xr:uid="{00000000-0005-0000-0000-0000944E0000}"/>
    <cellStyle name="Normal 22 2 2 8 2" xfId="20116" xr:uid="{00000000-0005-0000-0000-0000954E0000}"/>
    <cellStyle name="Normal 22 2 2 8 2 2" xfId="20117" xr:uid="{00000000-0005-0000-0000-0000964E0000}"/>
    <cellStyle name="Normal 22 2 2 8 3" xfId="20118" xr:uid="{00000000-0005-0000-0000-0000974E0000}"/>
    <cellStyle name="Normal 22 2 2 9" xfId="20119" xr:uid="{00000000-0005-0000-0000-0000984E0000}"/>
    <cellStyle name="Normal 22 2 2 9 2" xfId="20120" xr:uid="{00000000-0005-0000-0000-0000994E0000}"/>
    <cellStyle name="Normal 22 2 3" xfId="20121" xr:uid="{00000000-0005-0000-0000-00009A4E0000}"/>
    <cellStyle name="Normal 22 2 3 10" xfId="20122" xr:uid="{00000000-0005-0000-0000-00009B4E0000}"/>
    <cellStyle name="Normal 22 2 3 10 2" xfId="20123" xr:uid="{00000000-0005-0000-0000-00009C4E0000}"/>
    <cellStyle name="Normal 22 2 3 11" xfId="20124" xr:uid="{00000000-0005-0000-0000-00009D4E0000}"/>
    <cellStyle name="Normal 22 2 3 2" xfId="20125" xr:uid="{00000000-0005-0000-0000-00009E4E0000}"/>
    <cellStyle name="Normal 22 2 3 2 2" xfId="20126" xr:uid="{00000000-0005-0000-0000-00009F4E0000}"/>
    <cellStyle name="Normal 22 2 3 2 2 2" xfId="20127" xr:uid="{00000000-0005-0000-0000-0000A04E0000}"/>
    <cellStyle name="Normal 22 2 3 2 2 2 2" xfId="20128" xr:uid="{00000000-0005-0000-0000-0000A14E0000}"/>
    <cellStyle name="Normal 22 2 3 2 2 2 2 2" xfId="20129" xr:uid="{00000000-0005-0000-0000-0000A24E0000}"/>
    <cellStyle name="Normal 22 2 3 2 2 2 3" xfId="20130" xr:uid="{00000000-0005-0000-0000-0000A34E0000}"/>
    <cellStyle name="Normal 22 2 3 2 2 3" xfId="20131" xr:uid="{00000000-0005-0000-0000-0000A44E0000}"/>
    <cellStyle name="Normal 22 2 3 2 2 3 2" xfId="20132" xr:uid="{00000000-0005-0000-0000-0000A54E0000}"/>
    <cellStyle name="Normal 22 2 3 2 2 3 2 2" xfId="20133" xr:uid="{00000000-0005-0000-0000-0000A64E0000}"/>
    <cellStyle name="Normal 22 2 3 2 2 3 3" xfId="20134" xr:uid="{00000000-0005-0000-0000-0000A74E0000}"/>
    <cellStyle name="Normal 22 2 3 2 2 4" xfId="20135" xr:uid="{00000000-0005-0000-0000-0000A84E0000}"/>
    <cellStyle name="Normal 22 2 3 2 2 4 2" xfId="20136" xr:uid="{00000000-0005-0000-0000-0000A94E0000}"/>
    <cellStyle name="Normal 22 2 3 2 2 4 2 2" xfId="20137" xr:uid="{00000000-0005-0000-0000-0000AA4E0000}"/>
    <cellStyle name="Normal 22 2 3 2 2 4 3" xfId="20138" xr:uid="{00000000-0005-0000-0000-0000AB4E0000}"/>
    <cellStyle name="Normal 22 2 3 2 2 5" xfId="20139" xr:uid="{00000000-0005-0000-0000-0000AC4E0000}"/>
    <cellStyle name="Normal 22 2 3 2 2 5 2" xfId="20140" xr:uid="{00000000-0005-0000-0000-0000AD4E0000}"/>
    <cellStyle name="Normal 22 2 3 2 2 6" xfId="20141" xr:uid="{00000000-0005-0000-0000-0000AE4E0000}"/>
    <cellStyle name="Normal 22 2 3 2 2 6 2" xfId="20142" xr:uid="{00000000-0005-0000-0000-0000AF4E0000}"/>
    <cellStyle name="Normal 22 2 3 2 2 7" xfId="20143" xr:uid="{00000000-0005-0000-0000-0000B04E0000}"/>
    <cellStyle name="Normal 22 2 3 2 3" xfId="20144" xr:uid="{00000000-0005-0000-0000-0000B14E0000}"/>
    <cellStyle name="Normal 22 2 3 2 3 2" xfId="20145" xr:uid="{00000000-0005-0000-0000-0000B24E0000}"/>
    <cellStyle name="Normal 22 2 3 2 3 2 2" xfId="20146" xr:uid="{00000000-0005-0000-0000-0000B34E0000}"/>
    <cellStyle name="Normal 22 2 3 2 3 2 2 2" xfId="20147" xr:uid="{00000000-0005-0000-0000-0000B44E0000}"/>
    <cellStyle name="Normal 22 2 3 2 3 2 3" xfId="20148" xr:uid="{00000000-0005-0000-0000-0000B54E0000}"/>
    <cellStyle name="Normal 22 2 3 2 3 3" xfId="20149" xr:uid="{00000000-0005-0000-0000-0000B64E0000}"/>
    <cellStyle name="Normal 22 2 3 2 3 3 2" xfId="20150" xr:uid="{00000000-0005-0000-0000-0000B74E0000}"/>
    <cellStyle name="Normal 22 2 3 2 3 3 2 2" xfId="20151" xr:uid="{00000000-0005-0000-0000-0000B84E0000}"/>
    <cellStyle name="Normal 22 2 3 2 3 3 3" xfId="20152" xr:uid="{00000000-0005-0000-0000-0000B94E0000}"/>
    <cellStyle name="Normal 22 2 3 2 3 4" xfId="20153" xr:uid="{00000000-0005-0000-0000-0000BA4E0000}"/>
    <cellStyle name="Normal 22 2 3 2 3 4 2" xfId="20154" xr:uid="{00000000-0005-0000-0000-0000BB4E0000}"/>
    <cellStyle name="Normal 22 2 3 2 3 4 2 2" xfId="20155" xr:uid="{00000000-0005-0000-0000-0000BC4E0000}"/>
    <cellStyle name="Normal 22 2 3 2 3 4 3" xfId="20156" xr:uid="{00000000-0005-0000-0000-0000BD4E0000}"/>
    <cellStyle name="Normal 22 2 3 2 3 5" xfId="20157" xr:uid="{00000000-0005-0000-0000-0000BE4E0000}"/>
    <cellStyle name="Normal 22 2 3 2 3 5 2" xfId="20158" xr:uid="{00000000-0005-0000-0000-0000BF4E0000}"/>
    <cellStyle name="Normal 22 2 3 2 3 6" xfId="20159" xr:uid="{00000000-0005-0000-0000-0000C04E0000}"/>
    <cellStyle name="Normal 22 2 3 2 3 6 2" xfId="20160" xr:uid="{00000000-0005-0000-0000-0000C14E0000}"/>
    <cellStyle name="Normal 22 2 3 2 3 7" xfId="20161" xr:uid="{00000000-0005-0000-0000-0000C24E0000}"/>
    <cellStyle name="Normal 22 2 3 2 4" xfId="20162" xr:uid="{00000000-0005-0000-0000-0000C34E0000}"/>
    <cellStyle name="Normal 22 2 3 2 4 2" xfId="20163" xr:uid="{00000000-0005-0000-0000-0000C44E0000}"/>
    <cellStyle name="Normal 22 2 3 2 4 2 2" xfId="20164" xr:uid="{00000000-0005-0000-0000-0000C54E0000}"/>
    <cellStyle name="Normal 22 2 3 2 4 3" xfId="20165" xr:uid="{00000000-0005-0000-0000-0000C64E0000}"/>
    <cellStyle name="Normal 22 2 3 2 5" xfId="20166" xr:uid="{00000000-0005-0000-0000-0000C74E0000}"/>
    <cellStyle name="Normal 22 2 3 2 5 2" xfId="20167" xr:uid="{00000000-0005-0000-0000-0000C84E0000}"/>
    <cellStyle name="Normal 22 2 3 2 5 2 2" xfId="20168" xr:uid="{00000000-0005-0000-0000-0000C94E0000}"/>
    <cellStyle name="Normal 22 2 3 2 5 3" xfId="20169" xr:uid="{00000000-0005-0000-0000-0000CA4E0000}"/>
    <cellStyle name="Normal 22 2 3 2 6" xfId="20170" xr:uid="{00000000-0005-0000-0000-0000CB4E0000}"/>
    <cellStyle name="Normal 22 2 3 2 6 2" xfId="20171" xr:uid="{00000000-0005-0000-0000-0000CC4E0000}"/>
    <cellStyle name="Normal 22 2 3 2 6 2 2" xfId="20172" xr:uid="{00000000-0005-0000-0000-0000CD4E0000}"/>
    <cellStyle name="Normal 22 2 3 2 6 3" xfId="20173" xr:uid="{00000000-0005-0000-0000-0000CE4E0000}"/>
    <cellStyle name="Normal 22 2 3 2 7" xfId="20174" xr:uid="{00000000-0005-0000-0000-0000CF4E0000}"/>
    <cellStyle name="Normal 22 2 3 2 7 2" xfId="20175" xr:uid="{00000000-0005-0000-0000-0000D04E0000}"/>
    <cellStyle name="Normal 22 2 3 2 8" xfId="20176" xr:uid="{00000000-0005-0000-0000-0000D14E0000}"/>
    <cellStyle name="Normal 22 2 3 2 8 2" xfId="20177" xr:uid="{00000000-0005-0000-0000-0000D24E0000}"/>
    <cellStyle name="Normal 22 2 3 2 9" xfId="20178" xr:uid="{00000000-0005-0000-0000-0000D34E0000}"/>
    <cellStyle name="Normal 22 2 3 3" xfId="20179" xr:uid="{00000000-0005-0000-0000-0000D44E0000}"/>
    <cellStyle name="Normal 22 2 3 3 2" xfId="20180" xr:uid="{00000000-0005-0000-0000-0000D54E0000}"/>
    <cellStyle name="Normal 22 2 3 3 2 2" xfId="20181" xr:uid="{00000000-0005-0000-0000-0000D64E0000}"/>
    <cellStyle name="Normal 22 2 3 3 2 2 2" xfId="20182" xr:uid="{00000000-0005-0000-0000-0000D74E0000}"/>
    <cellStyle name="Normal 22 2 3 3 2 2 2 2" xfId="20183" xr:uid="{00000000-0005-0000-0000-0000D84E0000}"/>
    <cellStyle name="Normal 22 2 3 3 2 2 3" xfId="20184" xr:uid="{00000000-0005-0000-0000-0000D94E0000}"/>
    <cellStyle name="Normal 22 2 3 3 2 3" xfId="20185" xr:uid="{00000000-0005-0000-0000-0000DA4E0000}"/>
    <cellStyle name="Normal 22 2 3 3 2 3 2" xfId="20186" xr:uid="{00000000-0005-0000-0000-0000DB4E0000}"/>
    <cellStyle name="Normal 22 2 3 3 2 3 2 2" xfId="20187" xr:uid="{00000000-0005-0000-0000-0000DC4E0000}"/>
    <cellStyle name="Normal 22 2 3 3 2 3 3" xfId="20188" xr:uid="{00000000-0005-0000-0000-0000DD4E0000}"/>
    <cellStyle name="Normal 22 2 3 3 2 4" xfId="20189" xr:uid="{00000000-0005-0000-0000-0000DE4E0000}"/>
    <cellStyle name="Normal 22 2 3 3 2 4 2" xfId="20190" xr:uid="{00000000-0005-0000-0000-0000DF4E0000}"/>
    <cellStyle name="Normal 22 2 3 3 2 4 2 2" xfId="20191" xr:uid="{00000000-0005-0000-0000-0000E04E0000}"/>
    <cellStyle name="Normal 22 2 3 3 2 4 3" xfId="20192" xr:uid="{00000000-0005-0000-0000-0000E14E0000}"/>
    <cellStyle name="Normal 22 2 3 3 2 5" xfId="20193" xr:uid="{00000000-0005-0000-0000-0000E24E0000}"/>
    <cellStyle name="Normal 22 2 3 3 2 5 2" xfId="20194" xr:uid="{00000000-0005-0000-0000-0000E34E0000}"/>
    <cellStyle name="Normal 22 2 3 3 2 6" xfId="20195" xr:uid="{00000000-0005-0000-0000-0000E44E0000}"/>
    <cellStyle name="Normal 22 2 3 3 2 6 2" xfId="20196" xr:uid="{00000000-0005-0000-0000-0000E54E0000}"/>
    <cellStyle name="Normal 22 2 3 3 2 7" xfId="20197" xr:uid="{00000000-0005-0000-0000-0000E64E0000}"/>
    <cellStyle name="Normal 22 2 3 3 3" xfId="20198" xr:uid="{00000000-0005-0000-0000-0000E74E0000}"/>
    <cellStyle name="Normal 22 2 3 3 3 2" xfId="20199" xr:uid="{00000000-0005-0000-0000-0000E84E0000}"/>
    <cellStyle name="Normal 22 2 3 3 3 2 2" xfId="20200" xr:uid="{00000000-0005-0000-0000-0000E94E0000}"/>
    <cellStyle name="Normal 22 2 3 3 3 3" xfId="20201" xr:uid="{00000000-0005-0000-0000-0000EA4E0000}"/>
    <cellStyle name="Normal 22 2 3 3 4" xfId="20202" xr:uid="{00000000-0005-0000-0000-0000EB4E0000}"/>
    <cellStyle name="Normal 22 2 3 3 4 2" xfId="20203" xr:uid="{00000000-0005-0000-0000-0000EC4E0000}"/>
    <cellStyle name="Normal 22 2 3 3 4 2 2" xfId="20204" xr:uid="{00000000-0005-0000-0000-0000ED4E0000}"/>
    <cellStyle name="Normal 22 2 3 3 4 3" xfId="20205" xr:uid="{00000000-0005-0000-0000-0000EE4E0000}"/>
    <cellStyle name="Normal 22 2 3 3 5" xfId="20206" xr:uid="{00000000-0005-0000-0000-0000EF4E0000}"/>
    <cellStyle name="Normal 22 2 3 3 5 2" xfId="20207" xr:uid="{00000000-0005-0000-0000-0000F04E0000}"/>
    <cellStyle name="Normal 22 2 3 3 5 2 2" xfId="20208" xr:uid="{00000000-0005-0000-0000-0000F14E0000}"/>
    <cellStyle name="Normal 22 2 3 3 5 3" xfId="20209" xr:uid="{00000000-0005-0000-0000-0000F24E0000}"/>
    <cellStyle name="Normal 22 2 3 3 6" xfId="20210" xr:uid="{00000000-0005-0000-0000-0000F34E0000}"/>
    <cellStyle name="Normal 22 2 3 3 6 2" xfId="20211" xr:uid="{00000000-0005-0000-0000-0000F44E0000}"/>
    <cellStyle name="Normal 22 2 3 3 7" xfId="20212" xr:uid="{00000000-0005-0000-0000-0000F54E0000}"/>
    <cellStyle name="Normal 22 2 3 3 7 2" xfId="20213" xr:uid="{00000000-0005-0000-0000-0000F64E0000}"/>
    <cellStyle name="Normal 22 2 3 3 8" xfId="20214" xr:uid="{00000000-0005-0000-0000-0000F74E0000}"/>
    <cellStyle name="Normal 22 2 3 4" xfId="20215" xr:uid="{00000000-0005-0000-0000-0000F84E0000}"/>
    <cellStyle name="Normal 22 2 3 4 2" xfId="20216" xr:uid="{00000000-0005-0000-0000-0000F94E0000}"/>
    <cellStyle name="Normal 22 2 3 4 2 2" xfId="20217" xr:uid="{00000000-0005-0000-0000-0000FA4E0000}"/>
    <cellStyle name="Normal 22 2 3 4 2 2 2" xfId="20218" xr:uid="{00000000-0005-0000-0000-0000FB4E0000}"/>
    <cellStyle name="Normal 22 2 3 4 2 3" xfId="20219" xr:uid="{00000000-0005-0000-0000-0000FC4E0000}"/>
    <cellStyle name="Normal 22 2 3 4 3" xfId="20220" xr:uid="{00000000-0005-0000-0000-0000FD4E0000}"/>
    <cellStyle name="Normal 22 2 3 4 3 2" xfId="20221" xr:uid="{00000000-0005-0000-0000-0000FE4E0000}"/>
    <cellStyle name="Normal 22 2 3 4 3 2 2" xfId="20222" xr:uid="{00000000-0005-0000-0000-0000FF4E0000}"/>
    <cellStyle name="Normal 22 2 3 4 3 3" xfId="20223" xr:uid="{00000000-0005-0000-0000-0000004F0000}"/>
    <cellStyle name="Normal 22 2 3 4 4" xfId="20224" xr:uid="{00000000-0005-0000-0000-0000014F0000}"/>
    <cellStyle name="Normal 22 2 3 4 4 2" xfId="20225" xr:uid="{00000000-0005-0000-0000-0000024F0000}"/>
    <cellStyle name="Normal 22 2 3 4 4 2 2" xfId="20226" xr:uid="{00000000-0005-0000-0000-0000034F0000}"/>
    <cellStyle name="Normal 22 2 3 4 4 3" xfId="20227" xr:uid="{00000000-0005-0000-0000-0000044F0000}"/>
    <cellStyle name="Normal 22 2 3 4 5" xfId="20228" xr:uid="{00000000-0005-0000-0000-0000054F0000}"/>
    <cellStyle name="Normal 22 2 3 4 5 2" xfId="20229" xr:uid="{00000000-0005-0000-0000-0000064F0000}"/>
    <cellStyle name="Normal 22 2 3 4 6" xfId="20230" xr:uid="{00000000-0005-0000-0000-0000074F0000}"/>
    <cellStyle name="Normal 22 2 3 4 6 2" xfId="20231" xr:uid="{00000000-0005-0000-0000-0000084F0000}"/>
    <cellStyle name="Normal 22 2 3 4 7" xfId="20232" xr:uid="{00000000-0005-0000-0000-0000094F0000}"/>
    <cellStyle name="Normal 22 2 3 5" xfId="20233" xr:uid="{00000000-0005-0000-0000-00000A4F0000}"/>
    <cellStyle name="Normal 22 2 3 5 2" xfId="20234" xr:uid="{00000000-0005-0000-0000-00000B4F0000}"/>
    <cellStyle name="Normal 22 2 3 5 2 2" xfId="20235" xr:uid="{00000000-0005-0000-0000-00000C4F0000}"/>
    <cellStyle name="Normal 22 2 3 5 2 2 2" xfId="20236" xr:uid="{00000000-0005-0000-0000-00000D4F0000}"/>
    <cellStyle name="Normal 22 2 3 5 2 3" xfId="20237" xr:uid="{00000000-0005-0000-0000-00000E4F0000}"/>
    <cellStyle name="Normal 22 2 3 5 3" xfId="20238" xr:uid="{00000000-0005-0000-0000-00000F4F0000}"/>
    <cellStyle name="Normal 22 2 3 5 3 2" xfId="20239" xr:uid="{00000000-0005-0000-0000-0000104F0000}"/>
    <cellStyle name="Normal 22 2 3 5 3 2 2" xfId="20240" xr:uid="{00000000-0005-0000-0000-0000114F0000}"/>
    <cellStyle name="Normal 22 2 3 5 3 3" xfId="20241" xr:uid="{00000000-0005-0000-0000-0000124F0000}"/>
    <cellStyle name="Normal 22 2 3 5 4" xfId="20242" xr:uid="{00000000-0005-0000-0000-0000134F0000}"/>
    <cellStyle name="Normal 22 2 3 5 4 2" xfId="20243" xr:uid="{00000000-0005-0000-0000-0000144F0000}"/>
    <cellStyle name="Normal 22 2 3 5 4 2 2" xfId="20244" xr:uid="{00000000-0005-0000-0000-0000154F0000}"/>
    <cellStyle name="Normal 22 2 3 5 4 3" xfId="20245" xr:uid="{00000000-0005-0000-0000-0000164F0000}"/>
    <cellStyle name="Normal 22 2 3 5 5" xfId="20246" xr:uid="{00000000-0005-0000-0000-0000174F0000}"/>
    <cellStyle name="Normal 22 2 3 5 5 2" xfId="20247" xr:uid="{00000000-0005-0000-0000-0000184F0000}"/>
    <cellStyle name="Normal 22 2 3 5 6" xfId="20248" xr:uid="{00000000-0005-0000-0000-0000194F0000}"/>
    <cellStyle name="Normal 22 2 3 5 6 2" xfId="20249" xr:uid="{00000000-0005-0000-0000-00001A4F0000}"/>
    <cellStyle name="Normal 22 2 3 5 7" xfId="20250" xr:uid="{00000000-0005-0000-0000-00001B4F0000}"/>
    <cellStyle name="Normal 22 2 3 6" xfId="20251" xr:uid="{00000000-0005-0000-0000-00001C4F0000}"/>
    <cellStyle name="Normal 22 2 3 6 2" xfId="20252" xr:uid="{00000000-0005-0000-0000-00001D4F0000}"/>
    <cellStyle name="Normal 22 2 3 6 2 2" xfId="20253" xr:uid="{00000000-0005-0000-0000-00001E4F0000}"/>
    <cellStyle name="Normal 22 2 3 6 3" xfId="20254" xr:uid="{00000000-0005-0000-0000-00001F4F0000}"/>
    <cellStyle name="Normal 22 2 3 7" xfId="20255" xr:uid="{00000000-0005-0000-0000-0000204F0000}"/>
    <cellStyle name="Normal 22 2 3 7 2" xfId="20256" xr:uid="{00000000-0005-0000-0000-0000214F0000}"/>
    <cellStyle name="Normal 22 2 3 7 2 2" xfId="20257" xr:uid="{00000000-0005-0000-0000-0000224F0000}"/>
    <cellStyle name="Normal 22 2 3 7 3" xfId="20258" xr:uid="{00000000-0005-0000-0000-0000234F0000}"/>
    <cellStyle name="Normal 22 2 3 8" xfId="20259" xr:uid="{00000000-0005-0000-0000-0000244F0000}"/>
    <cellStyle name="Normal 22 2 3 8 2" xfId="20260" xr:uid="{00000000-0005-0000-0000-0000254F0000}"/>
    <cellStyle name="Normal 22 2 3 8 2 2" xfId="20261" xr:uid="{00000000-0005-0000-0000-0000264F0000}"/>
    <cellStyle name="Normal 22 2 3 8 3" xfId="20262" xr:uid="{00000000-0005-0000-0000-0000274F0000}"/>
    <cellStyle name="Normal 22 2 3 9" xfId="20263" xr:uid="{00000000-0005-0000-0000-0000284F0000}"/>
    <cellStyle name="Normal 22 2 3 9 2" xfId="20264" xr:uid="{00000000-0005-0000-0000-0000294F0000}"/>
    <cellStyle name="Normal 22 2 4" xfId="20265" xr:uid="{00000000-0005-0000-0000-00002A4F0000}"/>
    <cellStyle name="Normal 22 2 4 2" xfId="20266" xr:uid="{00000000-0005-0000-0000-00002B4F0000}"/>
    <cellStyle name="Normal 22 2 4 2 2" xfId="20267" xr:uid="{00000000-0005-0000-0000-00002C4F0000}"/>
    <cellStyle name="Normal 22 2 4 2 2 2" xfId="20268" xr:uid="{00000000-0005-0000-0000-00002D4F0000}"/>
    <cellStyle name="Normal 22 2 4 2 2 2 2" xfId="20269" xr:uid="{00000000-0005-0000-0000-00002E4F0000}"/>
    <cellStyle name="Normal 22 2 4 2 2 3" xfId="20270" xr:uid="{00000000-0005-0000-0000-00002F4F0000}"/>
    <cellStyle name="Normal 22 2 4 2 3" xfId="20271" xr:uid="{00000000-0005-0000-0000-0000304F0000}"/>
    <cellStyle name="Normal 22 2 4 2 3 2" xfId="20272" xr:uid="{00000000-0005-0000-0000-0000314F0000}"/>
    <cellStyle name="Normal 22 2 4 2 3 2 2" xfId="20273" xr:uid="{00000000-0005-0000-0000-0000324F0000}"/>
    <cellStyle name="Normal 22 2 4 2 3 3" xfId="20274" xr:uid="{00000000-0005-0000-0000-0000334F0000}"/>
    <cellStyle name="Normal 22 2 4 2 4" xfId="20275" xr:uid="{00000000-0005-0000-0000-0000344F0000}"/>
    <cellStyle name="Normal 22 2 4 2 4 2" xfId="20276" xr:uid="{00000000-0005-0000-0000-0000354F0000}"/>
    <cellStyle name="Normal 22 2 4 2 4 2 2" xfId="20277" xr:uid="{00000000-0005-0000-0000-0000364F0000}"/>
    <cellStyle name="Normal 22 2 4 2 4 3" xfId="20278" xr:uid="{00000000-0005-0000-0000-0000374F0000}"/>
    <cellStyle name="Normal 22 2 4 2 5" xfId="20279" xr:uid="{00000000-0005-0000-0000-0000384F0000}"/>
    <cellStyle name="Normal 22 2 4 2 5 2" xfId="20280" xr:uid="{00000000-0005-0000-0000-0000394F0000}"/>
    <cellStyle name="Normal 22 2 4 2 6" xfId="20281" xr:uid="{00000000-0005-0000-0000-00003A4F0000}"/>
    <cellStyle name="Normal 22 2 4 2 6 2" xfId="20282" xr:uid="{00000000-0005-0000-0000-00003B4F0000}"/>
    <cellStyle name="Normal 22 2 4 2 7" xfId="20283" xr:uid="{00000000-0005-0000-0000-00003C4F0000}"/>
    <cellStyle name="Normal 22 2 4 3" xfId="20284" xr:uid="{00000000-0005-0000-0000-00003D4F0000}"/>
    <cellStyle name="Normal 22 2 4 3 2" xfId="20285" xr:uid="{00000000-0005-0000-0000-00003E4F0000}"/>
    <cellStyle name="Normal 22 2 4 3 2 2" xfId="20286" xr:uid="{00000000-0005-0000-0000-00003F4F0000}"/>
    <cellStyle name="Normal 22 2 4 3 2 2 2" xfId="20287" xr:uid="{00000000-0005-0000-0000-0000404F0000}"/>
    <cellStyle name="Normal 22 2 4 3 2 3" xfId="20288" xr:uid="{00000000-0005-0000-0000-0000414F0000}"/>
    <cellStyle name="Normal 22 2 4 3 3" xfId="20289" xr:uid="{00000000-0005-0000-0000-0000424F0000}"/>
    <cellStyle name="Normal 22 2 4 3 3 2" xfId="20290" xr:uid="{00000000-0005-0000-0000-0000434F0000}"/>
    <cellStyle name="Normal 22 2 4 3 3 2 2" xfId="20291" xr:uid="{00000000-0005-0000-0000-0000444F0000}"/>
    <cellStyle name="Normal 22 2 4 3 3 3" xfId="20292" xr:uid="{00000000-0005-0000-0000-0000454F0000}"/>
    <cellStyle name="Normal 22 2 4 3 4" xfId="20293" xr:uid="{00000000-0005-0000-0000-0000464F0000}"/>
    <cellStyle name="Normal 22 2 4 3 4 2" xfId="20294" xr:uid="{00000000-0005-0000-0000-0000474F0000}"/>
    <cellStyle name="Normal 22 2 4 3 4 2 2" xfId="20295" xr:uid="{00000000-0005-0000-0000-0000484F0000}"/>
    <cellStyle name="Normal 22 2 4 3 4 3" xfId="20296" xr:uid="{00000000-0005-0000-0000-0000494F0000}"/>
    <cellStyle name="Normal 22 2 4 3 5" xfId="20297" xr:uid="{00000000-0005-0000-0000-00004A4F0000}"/>
    <cellStyle name="Normal 22 2 4 3 5 2" xfId="20298" xr:uid="{00000000-0005-0000-0000-00004B4F0000}"/>
    <cellStyle name="Normal 22 2 4 3 6" xfId="20299" xr:uid="{00000000-0005-0000-0000-00004C4F0000}"/>
    <cellStyle name="Normal 22 2 4 3 6 2" xfId="20300" xr:uid="{00000000-0005-0000-0000-00004D4F0000}"/>
    <cellStyle name="Normal 22 2 4 3 7" xfId="20301" xr:uid="{00000000-0005-0000-0000-00004E4F0000}"/>
    <cellStyle name="Normal 22 2 4 4" xfId="20302" xr:uid="{00000000-0005-0000-0000-00004F4F0000}"/>
    <cellStyle name="Normal 22 2 4 4 2" xfId="20303" xr:uid="{00000000-0005-0000-0000-0000504F0000}"/>
    <cellStyle name="Normal 22 2 4 4 2 2" xfId="20304" xr:uid="{00000000-0005-0000-0000-0000514F0000}"/>
    <cellStyle name="Normal 22 2 4 4 3" xfId="20305" xr:uid="{00000000-0005-0000-0000-0000524F0000}"/>
    <cellStyle name="Normal 22 2 4 5" xfId="20306" xr:uid="{00000000-0005-0000-0000-0000534F0000}"/>
    <cellStyle name="Normal 22 2 4 5 2" xfId="20307" xr:uid="{00000000-0005-0000-0000-0000544F0000}"/>
    <cellStyle name="Normal 22 2 4 5 2 2" xfId="20308" xr:uid="{00000000-0005-0000-0000-0000554F0000}"/>
    <cellStyle name="Normal 22 2 4 5 3" xfId="20309" xr:uid="{00000000-0005-0000-0000-0000564F0000}"/>
    <cellStyle name="Normal 22 2 4 6" xfId="20310" xr:uid="{00000000-0005-0000-0000-0000574F0000}"/>
    <cellStyle name="Normal 22 2 4 6 2" xfId="20311" xr:uid="{00000000-0005-0000-0000-0000584F0000}"/>
    <cellStyle name="Normal 22 2 4 6 2 2" xfId="20312" xr:uid="{00000000-0005-0000-0000-0000594F0000}"/>
    <cellStyle name="Normal 22 2 4 6 3" xfId="20313" xr:uid="{00000000-0005-0000-0000-00005A4F0000}"/>
    <cellStyle name="Normal 22 2 4 7" xfId="20314" xr:uid="{00000000-0005-0000-0000-00005B4F0000}"/>
    <cellStyle name="Normal 22 2 4 7 2" xfId="20315" xr:uid="{00000000-0005-0000-0000-00005C4F0000}"/>
    <cellStyle name="Normal 22 2 4 8" xfId="20316" xr:uid="{00000000-0005-0000-0000-00005D4F0000}"/>
    <cellStyle name="Normal 22 2 4 8 2" xfId="20317" xr:uid="{00000000-0005-0000-0000-00005E4F0000}"/>
    <cellStyle name="Normal 22 2 4 9" xfId="20318" xr:uid="{00000000-0005-0000-0000-00005F4F0000}"/>
    <cellStyle name="Normal 22 2 5" xfId="20319" xr:uid="{00000000-0005-0000-0000-0000604F0000}"/>
    <cellStyle name="Normal 22 2 5 2" xfId="20320" xr:uid="{00000000-0005-0000-0000-0000614F0000}"/>
    <cellStyle name="Normal 22 2 5 2 2" xfId="20321" xr:uid="{00000000-0005-0000-0000-0000624F0000}"/>
    <cellStyle name="Normal 22 2 5 2 2 2" xfId="20322" xr:uid="{00000000-0005-0000-0000-0000634F0000}"/>
    <cellStyle name="Normal 22 2 5 2 2 2 2" xfId="20323" xr:uid="{00000000-0005-0000-0000-0000644F0000}"/>
    <cellStyle name="Normal 22 2 5 2 2 3" xfId="20324" xr:uid="{00000000-0005-0000-0000-0000654F0000}"/>
    <cellStyle name="Normal 22 2 5 2 3" xfId="20325" xr:uid="{00000000-0005-0000-0000-0000664F0000}"/>
    <cellStyle name="Normal 22 2 5 2 3 2" xfId="20326" xr:uid="{00000000-0005-0000-0000-0000674F0000}"/>
    <cellStyle name="Normal 22 2 5 2 3 2 2" xfId="20327" xr:uid="{00000000-0005-0000-0000-0000684F0000}"/>
    <cellStyle name="Normal 22 2 5 2 3 3" xfId="20328" xr:uid="{00000000-0005-0000-0000-0000694F0000}"/>
    <cellStyle name="Normal 22 2 5 2 4" xfId="20329" xr:uid="{00000000-0005-0000-0000-00006A4F0000}"/>
    <cellStyle name="Normal 22 2 5 2 4 2" xfId="20330" xr:uid="{00000000-0005-0000-0000-00006B4F0000}"/>
    <cellStyle name="Normal 22 2 5 2 4 2 2" xfId="20331" xr:uid="{00000000-0005-0000-0000-00006C4F0000}"/>
    <cellStyle name="Normal 22 2 5 2 4 3" xfId="20332" xr:uid="{00000000-0005-0000-0000-00006D4F0000}"/>
    <cellStyle name="Normal 22 2 5 2 5" xfId="20333" xr:uid="{00000000-0005-0000-0000-00006E4F0000}"/>
    <cellStyle name="Normal 22 2 5 2 5 2" xfId="20334" xr:uid="{00000000-0005-0000-0000-00006F4F0000}"/>
    <cellStyle name="Normal 22 2 5 2 6" xfId="20335" xr:uid="{00000000-0005-0000-0000-0000704F0000}"/>
    <cellStyle name="Normal 22 2 5 2 6 2" xfId="20336" xr:uid="{00000000-0005-0000-0000-0000714F0000}"/>
    <cellStyle name="Normal 22 2 5 2 7" xfId="20337" xr:uid="{00000000-0005-0000-0000-0000724F0000}"/>
    <cellStyle name="Normal 22 2 5 3" xfId="20338" xr:uid="{00000000-0005-0000-0000-0000734F0000}"/>
    <cellStyle name="Normal 22 2 5 3 2" xfId="20339" xr:uid="{00000000-0005-0000-0000-0000744F0000}"/>
    <cellStyle name="Normal 22 2 5 3 2 2" xfId="20340" xr:uid="{00000000-0005-0000-0000-0000754F0000}"/>
    <cellStyle name="Normal 22 2 5 3 3" xfId="20341" xr:uid="{00000000-0005-0000-0000-0000764F0000}"/>
    <cellStyle name="Normal 22 2 5 4" xfId="20342" xr:uid="{00000000-0005-0000-0000-0000774F0000}"/>
    <cellStyle name="Normal 22 2 5 4 2" xfId="20343" xr:uid="{00000000-0005-0000-0000-0000784F0000}"/>
    <cellStyle name="Normal 22 2 5 4 2 2" xfId="20344" xr:uid="{00000000-0005-0000-0000-0000794F0000}"/>
    <cellStyle name="Normal 22 2 5 4 3" xfId="20345" xr:uid="{00000000-0005-0000-0000-00007A4F0000}"/>
    <cellStyle name="Normal 22 2 5 5" xfId="20346" xr:uid="{00000000-0005-0000-0000-00007B4F0000}"/>
    <cellStyle name="Normal 22 2 5 5 2" xfId="20347" xr:uid="{00000000-0005-0000-0000-00007C4F0000}"/>
    <cellStyle name="Normal 22 2 5 5 2 2" xfId="20348" xr:uid="{00000000-0005-0000-0000-00007D4F0000}"/>
    <cellStyle name="Normal 22 2 5 5 3" xfId="20349" xr:uid="{00000000-0005-0000-0000-00007E4F0000}"/>
    <cellStyle name="Normal 22 2 5 6" xfId="20350" xr:uid="{00000000-0005-0000-0000-00007F4F0000}"/>
    <cellStyle name="Normal 22 2 5 6 2" xfId="20351" xr:uid="{00000000-0005-0000-0000-0000804F0000}"/>
    <cellStyle name="Normal 22 2 5 7" xfId="20352" xr:uid="{00000000-0005-0000-0000-0000814F0000}"/>
    <cellStyle name="Normal 22 2 5 7 2" xfId="20353" xr:uid="{00000000-0005-0000-0000-0000824F0000}"/>
    <cellStyle name="Normal 22 2 5 8" xfId="20354" xr:uid="{00000000-0005-0000-0000-0000834F0000}"/>
    <cellStyle name="Normal 22 2 6" xfId="20355" xr:uid="{00000000-0005-0000-0000-0000844F0000}"/>
    <cellStyle name="Normal 22 2 6 2" xfId="20356" xr:uid="{00000000-0005-0000-0000-0000854F0000}"/>
    <cellStyle name="Normal 22 2 6 2 2" xfId="20357" xr:uid="{00000000-0005-0000-0000-0000864F0000}"/>
    <cellStyle name="Normal 22 2 6 2 2 2" xfId="20358" xr:uid="{00000000-0005-0000-0000-0000874F0000}"/>
    <cellStyle name="Normal 22 2 6 2 3" xfId="20359" xr:uid="{00000000-0005-0000-0000-0000884F0000}"/>
    <cellStyle name="Normal 22 2 6 3" xfId="20360" xr:uid="{00000000-0005-0000-0000-0000894F0000}"/>
    <cellStyle name="Normal 22 2 6 3 2" xfId="20361" xr:uid="{00000000-0005-0000-0000-00008A4F0000}"/>
    <cellStyle name="Normal 22 2 6 3 2 2" xfId="20362" xr:uid="{00000000-0005-0000-0000-00008B4F0000}"/>
    <cellStyle name="Normal 22 2 6 3 3" xfId="20363" xr:uid="{00000000-0005-0000-0000-00008C4F0000}"/>
    <cellStyle name="Normal 22 2 6 4" xfId="20364" xr:uid="{00000000-0005-0000-0000-00008D4F0000}"/>
    <cellStyle name="Normal 22 2 6 4 2" xfId="20365" xr:uid="{00000000-0005-0000-0000-00008E4F0000}"/>
    <cellStyle name="Normal 22 2 6 4 2 2" xfId="20366" xr:uid="{00000000-0005-0000-0000-00008F4F0000}"/>
    <cellStyle name="Normal 22 2 6 4 3" xfId="20367" xr:uid="{00000000-0005-0000-0000-0000904F0000}"/>
    <cellStyle name="Normal 22 2 6 5" xfId="20368" xr:uid="{00000000-0005-0000-0000-0000914F0000}"/>
    <cellStyle name="Normal 22 2 6 5 2" xfId="20369" xr:uid="{00000000-0005-0000-0000-0000924F0000}"/>
    <cellStyle name="Normal 22 2 6 6" xfId="20370" xr:uid="{00000000-0005-0000-0000-0000934F0000}"/>
    <cellStyle name="Normal 22 2 6 6 2" xfId="20371" xr:uid="{00000000-0005-0000-0000-0000944F0000}"/>
    <cellStyle name="Normal 22 2 6 7" xfId="20372" xr:uid="{00000000-0005-0000-0000-0000954F0000}"/>
    <cellStyle name="Normal 22 2 7" xfId="20373" xr:uid="{00000000-0005-0000-0000-0000964F0000}"/>
    <cellStyle name="Normal 22 2 7 2" xfId="20374" xr:uid="{00000000-0005-0000-0000-0000974F0000}"/>
    <cellStyle name="Normal 22 2 7 2 2" xfId="20375" xr:uid="{00000000-0005-0000-0000-0000984F0000}"/>
    <cellStyle name="Normal 22 2 7 2 2 2" xfId="20376" xr:uid="{00000000-0005-0000-0000-0000994F0000}"/>
    <cellStyle name="Normal 22 2 7 2 3" xfId="20377" xr:uid="{00000000-0005-0000-0000-00009A4F0000}"/>
    <cellStyle name="Normal 22 2 7 3" xfId="20378" xr:uid="{00000000-0005-0000-0000-00009B4F0000}"/>
    <cellStyle name="Normal 22 2 7 3 2" xfId="20379" xr:uid="{00000000-0005-0000-0000-00009C4F0000}"/>
    <cellStyle name="Normal 22 2 7 3 2 2" xfId="20380" xr:uid="{00000000-0005-0000-0000-00009D4F0000}"/>
    <cellStyle name="Normal 22 2 7 3 3" xfId="20381" xr:uid="{00000000-0005-0000-0000-00009E4F0000}"/>
    <cellStyle name="Normal 22 2 7 4" xfId="20382" xr:uid="{00000000-0005-0000-0000-00009F4F0000}"/>
    <cellStyle name="Normal 22 2 7 4 2" xfId="20383" xr:uid="{00000000-0005-0000-0000-0000A04F0000}"/>
    <cellStyle name="Normal 22 2 7 4 2 2" xfId="20384" xr:uid="{00000000-0005-0000-0000-0000A14F0000}"/>
    <cellStyle name="Normal 22 2 7 4 3" xfId="20385" xr:uid="{00000000-0005-0000-0000-0000A24F0000}"/>
    <cellStyle name="Normal 22 2 7 5" xfId="20386" xr:uid="{00000000-0005-0000-0000-0000A34F0000}"/>
    <cellStyle name="Normal 22 2 7 5 2" xfId="20387" xr:uid="{00000000-0005-0000-0000-0000A44F0000}"/>
    <cellStyle name="Normal 22 2 7 6" xfId="20388" xr:uid="{00000000-0005-0000-0000-0000A54F0000}"/>
    <cellStyle name="Normal 22 2 7 6 2" xfId="20389" xr:uid="{00000000-0005-0000-0000-0000A64F0000}"/>
    <cellStyle name="Normal 22 2 7 7" xfId="20390" xr:uid="{00000000-0005-0000-0000-0000A74F0000}"/>
    <cellStyle name="Normal 22 2 8" xfId="20391" xr:uid="{00000000-0005-0000-0000-0000A84F0000}"/>
    <cellStyle name="Normal 22 2 8 2" xfId="20392" xr:uid="{00000000-0005-0000-0000-0000A94F0000}"/>
    <cellStyle name="Normal 22 2 8 2 2" xfId="20393" xr:uid="{00000000-0005-0000-0000-0000AA4F0000}"/>
    <cellStyle name="Normal 22 2 8 3" xfId="20394" xr:uid="{00000000-0005-0000-0000-0000AB4F0000}"/>
    <cellStyle name="Normal 22 2 9" xfId="20395" xr:uid="{00000000-0005-0000-0000-0000AC4F0000}"/>
    <cellStyle name="Normal 22 2 9 2" xfId="20396" xr:uid="{00000000-0005-0000-0000-0000AD4F0000}"/>
    <cellStyle name="Normal 22 2 9 2 2" xfId="20397" xr:uid="{00000000-0005-0000-0000-0000AE4F0000}"/>
    <cellStyle name="Normal 22 2 9 3" xfId="20398" xr:uid="{00000000-0005-0000-0000-0000AF4F0000}"/>
    <cellStyle name="Normal 22 2_Confidential Information" xfId="20399" xr:uid="{00000000-0005-0000-0000-0000B04F0000}"/>
    <cellStyle name="Normal 22 3" xfId="20400" xr:uid="{00000000-0005-0000-0000-0000B14F0000}"/>
    <cellStyle name="Normal 22 3 10" xfId="20401" xr:uid="{00000000-0005-0000-0000-0000B24F0000}"/>
    <cellStyle name="Normal 22 3 10 2" xfId="20402" xr:uid="{00000000-0005-0000-0000-0000B34F0000}"/>
    <cellStyle name="Normal 22 3 11" xfId="20403" xr:uid="{00000000-0005-0000-0000-0000B44F0000}"/>
    <cellStyle name="Normal 22 3 2" xfId="20404" xr:uid="{00000000-0005-0000-0000-0000B54F0000}"/>
    <cellStyle name="Normal 22 3 2 2" xfId="20405" xr:uid="{00000000-0005-0000-0000-0000B64F0000}"/>
    <cellStyle name="Normal 22 3 2 2 2" xfId="20406" xr:uid="{00000000-0005-0000-0000-0000B74F0000}"/>
    <cellStyle name="Normal 22 3 2 2 2 2" xfId="20407" xr:uid="{00000000-0005-0000-0000-0000B84F0000}"/>
    <cellStyle name="Normal 22 3 2 2 2 2 2" xfId="20408" xr:uid="{00000000-0005-0000-0000-0000B94F0000}"/>
    <cellStyle name="Normal 22 3 2 2 2 3" xfId="20409" xr:uid="{00000000-0005-0000-0000-0000BA4F0000}"/>
    <cellStyle name="Normal 22 3 2 2 3" xfId="20410" xr:uid="{00000000-0005-0000-0000-0000BB4F0000}"/>
    <cellStyle name="Normal 22 3 2 2 3 2" xfId="20411" xr:uid="{00000000-0005-0000-0000-0000BC4F0000}"/>
    <cellStyle name="Normal 22 3 2 2 3 2 2" xfId="20412" xr:uid="{00000000-0005-0000-0000-0000BD4F0000}"/>
    <cellStyle name="Normal 22 3 2 2 3 3" xfId="20413" xr:uid="{00000000-0005-0000-0000-0000BE4F0000}"/>
    <cellStyle name="Normal 22 3 2 2 4" xfId="20414" xr:uid="{00000000-0005-0000-0000-0000BF4F0000}"/>
    <cellStyle name="Normal 22 3 2 2 4 2" xfId="20415" xr:uid="{00000000-0005-0000-0000-0000C04F0000}"/>
    <cellStyle name="Normal 22 3 2 2 4 2 2" xfId="20416" xr:uid="{00000000-0005-0000-0000-0000C14F0000}"/>
    <cellStyle name="Normal 22 3 2 2 4 3" xfId="20417" xr:uid="{00000000-0005-0000-0000-0000C24F0000}"/>
    <cellStyle name="Normal 22 3 2 2 5" xfId="20418" xr:uid="{00000000-0005-0000-0000-0000C34F0000}"/>
    <cellStyle name="Normal 22 3 2 2 5 2" xfId="20419" xr:uid="{00000000-0005-0000-0000-0000C44F0000}"/>
    <cellStyle name="Normal 22 3 2 2 6" xfId="20420" xr:uid="{00000000-0005-0000-0000-0000C54F0000}"/>
    <cellStyle name="Normal 22 3 2 2 6 2" xfId="20421" xr:uid="{00000000-0005-0000-0000-0000C64F0000}"/>
    <cellStyle name="Normal 22 3 2 2 7" xfId="20422" xr:uid="{00000000-0005-0000-0000-0000C74F0000}"/>
    <cellStyle name="Normal 22 3 2 3" xfId="20423" xr:uid="{00000000-0005-0000-0000-0000C84F0000}"/>
    <cellStyle name="Normal 22 3 2 3 2" xfId="20424" xr:uid="{00000000-0005-0000-0000-0000C94F0000}"/>
    <cellStyle name="Normal 22 3 2 3 2 2" xfId="20425" xr:uid="{00000000-0005-0000-0000-0000CA4F0000}"/>
    <cellStyle name="Normal 22 3 2 3 2 2 2" xfId="20426" xr:uid="{00000000-0005-0000-0000-0000CB4F0000}"/>
    <cellStyle name="Normal 22 3 2 3 2 3" xfId="20427" xr:uid="{00000000-0005-0000-0000-0000CC4F0000}"/>
    <cellStyle name="Normal 22 3 2 3 3" xfId="20428" xr:uid="{00000000-0005-0000-0000-0000CD4F0000}"/>
    <cellStyle name="Normal 22 3 2 3 3 2" xfId="20429" xr:uid="{00000000-0005-0000-0000-0000CE4F0000}"/>
    <cellStyle name="Normal 22 3 2 3 3 2 2" xfId="20430" xr:uid="{00000000-0005-0000-0000-0000CF4F0000}"/>
    <cellStyle name="Normal 22 3 2 3 3 3" xfId="20431" xr:uid="{00000000-0005-0000-0000-0000D04F0000}"/>
    <cellStyle name="Normal 22 3 2 3 4" xfId="20432" xr:uid="{00000000-0005-0000-0000-0000D14F0000}"/>
    <cellStyle name="Normal 22 3 2 3 4 2" xfId="20433" xr:uid="{00000000-0005-0000-0000-0000D24F0000}"/>
    <cellStyle name="Normal 22 3 2 3 4 2 2" xfId="20434" xr:uid="{00000000-0005-0000-0000-0000D34F0000}"/>
    <cellStyle name="Normal 22 3 2 3 4 3" xfId="20435" xr:uid="{00000000-0005-0000-0000-0000D44F0000}"/>
    <cellStyle name="Normal 22 3 2 3 5" xfId="20436" xr:uid="{00000000-0005-0000-0000-0000D54F0000}"/>
    <cellStyle name="Normal 22 3 2 3 5 2" xfId="20437" xr:uid="{00000000-0005-0000-0000-0000D64F0000}"/>
    <cellStyle name="Normal 22 3 2 3 6" xfId="20438" xr:uid="{00000000-0005-0000-0000-0000D74F0000}"/>
    <cellStyle name="Normal 22 3 2 3 6 2" xfId="20439" xr:uid="{00000000-0005-0000-0000-0000D84F0000}"/>
    <cellStyle name="Normal 22 3 2 3 7" xfId="20440" xr:uid="{00000000-0005-0000-0000-0000D94F0000}"/>
    <cellStyle name="Normal 22 3 2 4" xfId="20441" xr:uid="{00000000-0005-0000-0000-0000DA4F0000}"/>
    <cellStyle name="Normal 22 3 2 4 2" xfId="20442" xr:uid="{00000000-0005-0000-0000-0000DB4F0000}"/>
    <cellStyle name="Normal 22 3 2 4 2 2" xfId="20443" xr:uid="{00000000-0005-0000-0000-0000DC4F0000}"/>
    <cellStyle name="Normal 22 3 2 4 3" xfId="20444" xr:uid="{00000000-0005-0000-0000-0000DD4F0000}"/>
    <cellStyle name="Normal 22 3 2 5" xfId="20445" xr:uid="{00000000-0005-0000-0000-0000DE4F0000}"/>
    <cellStyle name="Normal 22 3 2 5 2" xfId="20446" xr:uid="{00000000-0005-0000-0000-0000DF4F0000}"/>
    <cellStyle name="Normal 22 3 2 5 2 2" xfId="20447" xr:uid="{00000000-0005-0000-0000-0000E04F0000}"/>
    <cellStyle name="Normal 22 3 2 5 3" xfId="20448" xr:uid="{00000000-0005-0000-0000-0000E14F0000}"/>
    <cellStyle name="Normal 22 3 2 6" xfId="20449" xr:uid="{00000000-0005-0000-0000-0000E24F0000}"/>
    <cellStyle name="Normal 22 3 2 6 2" xfId="20450" xr:uid="{00000000-0005-0000-0000-0000E34F0000}"/>
    <cellStyle name="Normal 22 3 2 6 2 2" xfId="20451" xr:uid="{00000000-0005-0000-0000-0000E44F0000}"/>
    <cellStyle name="Normal 22 3 2 6 3" xfId="20452" xr:uid="{00000000-0005-0000-0000-0000E54F0000}"/>
    <cellStyle name="Normal 22 3 2 7" xfId="20453" xr:uid="{00000000-0005-0000-0000-0000E64F0000}"/>
    <cellStyle name="Normal 22 3 2 7 2" xfId="20454" xr:uid="{00000000-0005-0000-0000-0000E74F0000}"/>
    <cellStyle name="Normal 22 3 2 8" xfId="20455" xr:uid="{00000000-0005-0000-0000-0000E84F0000}"/>
    <cellStyle name="Normal 22 3 2 8 2" xfId="20456" xr:uid="{00000000-0005-0000-0000-0000E94F0000}"/>
    <cellStyle name="Normal 22 3 2 9" xfId="20457" xr:uid="{00000000-0005-0000-0000-0000EA4F0000}"/>
    <cellStyle name="Normal 22 3 3" xfId="20458" xr:uid="{00000000-0005-0000-0000-0000EB4F0000}"/>
    <cellStyle name="Normal 22 3 3 2" xfId="20459" xr:uid="{00000000-0005-0000-0000-0000EC4F0000}"/>
    <cellStyle name="Normal 22 3 3 2 2" xfId="20460" xr:uid="{00000000-0005-0000-0000-0000ED4F0000}"/>
    <cellStyle name="Normal 22 3 3 2 2 2" xfId="20461" xr:uid="{00000000-0005-0000-0000-0000EE4F0000}"/>
    <cellStyle name="Normal 22 3 3 2 2 2 2" xfId="20462" xr:uid="{00000000-0005-0000-0000-0000EF4F0000}"/>
    <cellStyle name="Normal 22 3 3 2 2 3" xfId="20463" xr:uid="{00000000-0005-0000-0000-0000F04F0000}"/>
    <cellStyle name="Normal 22 3 3 2 3" xfId="20464" xr:uid="{00000000-0005-0000-0000-0000F14F0000}"/>
    <cellStyle name="Normal 22 3 3 2 3 2" xfId="20465" xr:uid="{00000000-0005-0000-0000-0000F24F0000}"/>
    <cellStyle name="Normal 22 3 3 2 3 2 2" xfId="20466" xr:uid="{00000000-0005-0000-0000-0000F34F0000}"/>
    <cellStyle name="Normal 22 3 3 2 3 3" xfId="20467" xr:uid="{00000000-0005-0000-0000-0000F44F0000}"/>
    <cellStyle name="Normal 22 3 3 2 4" xfId="20468" xr:uid="{00000000-0005-0000-0000-0000F54F0000}"/>
    <cellStyle name="Normal 22 3 3 2 4 2" xfId="20469" xr:uid="{00000000-0005-0000-0000-0000F64F0000}"/>
    <cellStyle name="Normal 22 3 3 2 4 2 2" xfId="20470" xr:uid="{00000000-0005-0000-0000-0000F74F0000}"/>
    <cellStyle name="Normal 22 3 3 2 4 3" xfId="20471" xr:uid="{00000000-0005-0000-0000-0000F84F0000}"/>
    <cellStyle name="Normal 22 3 3 2 5" xfId="20472" xr:uid="{00000000-0005-0000-0000-0000F94F0000}"/>
    <cellStyle name="Normal 22 3 3 2 5 2" xfId="20473" xr:uid="{00000000-0005-0000-0000-0000FA4F0000}"/>
    <cellStyle name="Normal 22 3 3 2 6" xfId="20474" xr:uid="{00000000-0005-0000-0000-0000FB4F0000}"/>
    <cellStyle name="Normal 22 3 3 2 6 2" xfId="20475" xr:uid="{00000000-0005-0000-0000-0000FC4F0000}"/>
    <cellStyle name="Normal 22 3 3 2 7" xfId="20476" xr:uid="{00000000-0005-0000-0000-0000FD4F0000}"/>
    <cellStyle name="Normal 22 3 3 3" xfId="20477" xr:uid="{00000000-0005-0000-0000-0000FE4F0000}"/>
    <cellStyle name="Normal 22 3 3 3 2" xfId="20478" xr:uid="{00000000-0005-0000-0000-0000FF4F0000}"/>
    <cellStyle name="Normal 22 3 3 3 2 2" xfId="20479" xr:uid="{00000000-0005-0000-0000-000000500000}"/>
    <cellStyle name="Normal 22 3 3 3 3" xfId="20480" xr:uid="{00000000-0005-0000-0000-000001500000}"/>
    <cellStyle name="Normal 22 3 3 4" xfId="20481" xr:uid="{00000000-0005-0000-0000-000002500000}"/>
    <cellStyle name="Normal 22 3 3 4 2" xfId="20482" xr:uid="{00000000-0005-0000-0000-000003500000}"/>
    <cellStyle name="Normal 22 3 3 4 2 2" xfId="20483" xr:uid="{00000000-0005-0000-0000-000004500000}"/>
    <cellStyle name="Normal 22 3 3 4 3" xfId="20484" xr:uid="{00000000-0005-0000-0000-000005500000}"/>
    <cellStyle name="Normal 22 3 3 5" xfId="20485" xr:uid="{00000000-0005-0000-0000-000006500000}"/>
    <cellStyle name="Normal 22 3 3 5 2" xfId="20486" xr:uid="{00000000-0005-0000-0000-000007500000}"/>
    <cellStyle name="Normal 22 3 3 5 2 2" xfId="20487" xr:uid="{00000000-0005-0000-0000-000008500000}"/>
    <cellStyle name="Normal 22 3 3 5 3" xfId="20488" xr:uid="{00000000-0005-0000-0000-000009500000}"/>
    <cellStyle name="Normal 22 3 3 6" xfId="20489" xr:uid="{00000000-0005-0000-0000-00000A500000}"/>
    <cellStyle name="Normal 22 3 3 6 2" xfId="20490" xr:uid="{00000000-0005-0000-0000-00000B500000}"/>
    <cellStyle name="Normal 22 3 3 7" xfId="20491" xr:uid="{00000000-0005-0000-0000-00000C500000}"/>
    <cellStyle name="Normal 22 3 3 7 2" xfId="20492" xr:uid="{00000000-0005-0000-0000-00000D500000}"/>
    <cellStyle name="Normal 22 3 3 8" xfId="20493" xr:uid="{00000000-0005-0000-0000-00000E500000}"/>
    <cellStyle name="Normal 22 3 4" xfId="20494" xr:uid="{00000000-0005-0000-0000-00000F500000}"/>
    <cellStyle name="Normal 22 3 4 2" xfId="20495" xr:uid="{00000000-0005-0000-0000-000010500000}"/>
    <cellStyle name="Normal 22 3 4 2 2" xfId="20496" xr:uid="{00000000-0005-0000-0000-000011500000}"/>
    <cellStyle name="Normal 22 3 4 2 2 2" xfId="20497" xr:uid="{00000000-0005-0000-0000-000012500000}"/>
    <cellStyle name="Normal 22 3 4 2 3" xfId="20498" xr:uid="{00000000-0005-0000-0000-000013500000}"/>
    <cellStyle name="Normal 22 3 4 3" xfId="20499" xr:uid="{00000000-0005-0000-0000-000014500000}"/>
    <cellStyle name="Normal 22 3 4 3 2" xfId="20500" xr:uid="{00000000-0005-0000-0000-000015500000}"/>
    <cellStyle name="Normal 22 3 4 3 2 2" xfId="20501" xr:uid="{00000000-0005-0000-0000-000016500000}"/>
    <cellStyle name="Normal 22 3 4 3 3" xfId="20502" xr:uid="{00000000-0005-0000-0000-000017500000}"/>
    <cellStyle name="Normal 22 3 4 4" xfId="20503" xr:uid="{00000000-0005-0000-0000-000018500000}"/>
    <cellStyle name="Normal 22 3 4 4 2" xfId="20504" xr:uid="{00000000-0005-0000-0000-000019500000}"/>
    <cellStyle name="Normal 22 3 4 4 2 2" xfId="20505" xr:uid="{00000000-0005-0000-0000-00001A500000}"/>
    <cellStyle name="Normal 22 3 4 4 3" xfId="20506" xr:uid="{00000000-0005-0000-0000-00001B500000}"/>
    <cellStyle name="Normal 22 3 4 5" xfId="20507" xr:uid="{00000000-0005-0000-0000-00001C500000}"/>
    <cellStyle name="Normal 22 3 4 5 2" xfId="20508" xr:uid="{00000000-0005-0000-0000-00001D500000}"/>
    <cellStyle name="Normal 22 3 4 6" xfId="20509" xr:uid="{00000000-0005-0000-0000-00001E500000}"/>
    <cellStyle name="Normal 22 3 4 6 2" xfId="20510" xr:uid="{00000000-0005-0000-0000-00001F500000}"/>
    <cellStyle name="Normal 22 3 4 7" xfId="20511" xr:uid="{00000000-0005-0000-0000-000020500000}"/>
    <cellStyle name="Normal 22 3 5" xfId="20512" xr:uid="{00000000-0005-0000-0000-000021500000}"/>
    <cellStyle name="Normal 22 3 5 2" xfId="20513" xr:uid="{00000000-0005-0000-0000-000022500000}"/>
    <cellStyle name="Normal 22 3 5 2 2" xfId="20514" xr:uid="{00000000-0005-0000-0000-000023500000}"/>
    <cellStyle name="Normal 22 3 5 2 2 2" xfId="20515" xr:uid="{00000000-0005-0000-0000-000024500000}"/>
    <cellStyle name="Normal 22 3 5 2 3" xfId="20516" xr:uid="{00000000-0005-0000-0000-000025500000}"/>
    <cellStyle name="Normal 22 3 5 3" xfId="20517" xr:uid="{00000000-0005-0000-0000-000026500000}"/>
    <cellStyle name="Normal 22 3 5 3 2" xfId="20518" xr:uid="{00000000-0005-0000-0000-000027500000}"/>
    <cellStyle name="Normal 22 3 5 3 2 2" xfId="20519" xr:uid="{00000000-0005-0000-0000-000028500000}"/>
    <cellStyle name="Normal 22 3 5 3 3" xfId="20520" xr:uid="{00000000-0005-0000-0000-000029500000}"/>
    <cellStyle name="Normal 22 3 5 4" xfId="20521" xr:uid="{00000000-0005-0000-0000-00002A500000}"/>
    <cellStyle name="Normal 22 3 5 4 2" xfId="20522" xr:uid="{00000000-0005-0000-0000-00002B500000}"/>
    <cellStyle name="Normal 22 3 5 4 2 2" xfId="20523" xr:uid="{00000000-0005-0000-0000-00002C500000}"/>
    <cellStyle name="Normal 22 3 5 4 3" xfId="20524" xr:uid="{00000000-0005-0000-0000-00002D500000}"/>
    <cellStyle name="Normal 22 3 5 5" xfId="20525" xr:uid="{00000000-0005-0000-0000-00002E500000}"/>
    <cellStyle name="Normal 22 3 5 5 2" xfId="20526" xr:uid="{00000000-0005-0000-0000-00002F500000}"/>
    <cellStyle name="Normal 22 3 5 6" xfId="20527" xr:uid="{00000000-0005-0000-0000-000030500000}"/>
    <cellStyle name="Normal 22 3 5 6 2" xfId="20528" xr:uid="{00000000-0005-0000-0000-000031500000}"/>
    <cellStyle name="Normal 22 3 5 7" xfId="20529" xr:uid="{00000000-0005-0000-0000-000032500000}"/>
    <cellStyle name="Normal 22 3 6" xfId="20530" xr:uid="{00000000-0005-0000-0000-000033500000}"/>
    <cellStyle name="Normal 22 3 6 2" xfId="20531" xr:uid="{00000000-0005-0000-0000-000034500000}"/>
    <cellStyle name="Normal 22 3 6 2 2" xfId="20532" xr:uid="{00000000-0005-0000-0000-000035500000}"/>
    <cellStyle name="Normal 22 3 6 3" xfId="20533" xr:uid="{00000000-0005-0000-0000-000036500000}"/>
    <cellStyle name="Normal 22 3 7" xfId="20534" xr:uid="{00000000-0005-0000-0000-000037500000}"/>
    <cellStyle name="Normal 22 3 7 2" xfId="20535" xr:uid="{00000000-0005-0000-0000-000038500000}"/>
    <cellStyle name="Normal 22 3 7 2 2" xfId="20536" xr:uid="{00000000-0005-0000-0000-000039500000}"/>
    <cellStyle name="Normal 22 3 7 3" xfId="20537" xr:uid="{00000000-0005-0000-0000-00003A500000}"/>
    <cellStyle name="Normal 22 3 8" xfId="20538" xr:uid="{00000000-0005-0000-0000-00003B500000}"/>
    <cellStyle name="Normal 22 3 8 2" xfId="20539" xr:uid="{00000000-0005-0000-0000-00003C500000}"/>
    <cellStyle name="Normal 22 3 8 2 2" xfId="20540" xr:uid="{00000000-0005-0000-0000-00003D500000}"/>
    <cellStyle name="Normal 22 3 8 3" xfId="20541" xr:uid="{00000000-0005-0000-0000-00003E500000}"/>
    <cellStyle name="Normal 22 3 9" xfId="20542" xr:uid="{00000000-0005-0000-0000-00003F500000}"/>
    <cellStyle name="Normal 22 3 9 2" xfId="20543" xr:uid="{00000000-0005-0000-0000-000040500000}"/>
    <cellStyle name="Normal 22 4" xfId="20544" xr:uid="{00000000-0005-0000-0000-000041500000}"/>
    <cellStyle name="Normal 22 4 10" xfId="20545" xr:uid="{00000000-0005-0000-0000-000042500000}"/>
    <cellStyle name="Normal 22 4 10 2" xfId="20546" xr:uid="{00000000-0005-0000-0000-000043500000}"/>
    <cellStyle name="Normal 22 4 11" xfId="20547" xr:uid="{00000000-0005-0000-0000-000044500000}"/>
    <cellStyle name="Normal 22 4 2" xfId="20548" xr:uid="{00000000-0005-0000-0000-000045500000}"/>
    <cellStyle name="Normal 22 4 2 2" xfId="20549" xr:uid="{00000000-0005-0000-0000-000046500000}"/>
    <cellStyle name="Normal 22 4 2 2 2" xfId="20550" xr:uid="{00000000-0005-0000-0000-000047500000}"/>
    <cellStyle name="Normal 22 4 2 2 2 2" xfId="20551" xr:uid="{00000000-0005-0000-0000-000048500000}"/>
    <cellStyle name="Normal 22 4 2 2 2 2 2" xfId="20552" xr:uid="{00000000-0005-0000-0000-000049500000}"/>
    <cellStyle name="Normal 22 4 2 2 2 3" xfId="20553" xr:uid="{00000000-0005-0000-0000-00004A500000}"/>
    <cellStyle name="Normal 22 4 2 2 3" xfId="20554" xr:uid="{00000000-0005-0000-0000-00004B500000}"/>
    <cellStyle name="Normal 22 4 2 2 3 2" xfId="20555" xr:uid="{00000000-0005-0000-0000-00004C500000}"/>
    <cellStyle name="Normal 22 4 2 2 3 2 2" xfId="20556" xr:uid="{00000000-0005-0000-0000-00004D500000}"/>
    <cellStyle name="Normal 22 4 2 2 3 3" xfId="20557" xr:uid="{00000000-0005-0000-0000-00004E500000}"/>
    <cellStyle name="Normal 22 4 2 2 4" xfId="20558" xr:uid="{00000000-0005-0000-0000-00004F500000}"/>
    <cellStyle name="Normal 22 4 2 2 4 2" xfId="20559" xr:uid="{00000000-0005-0000-0000-000050500000}"/>
    <cellStyle name="Normal 22 4 2 2 4 2 2" xfId="20560" xr:uid="{00000000-0005-0000-0000-000051500000}"/>
    <cellStyle name="Normal 22 4 2 2 4 3" xfId="20561" xr:uid="{00000000-0005-0000-0000-000052500000}"/>
    <cellStyle name="Normal 22 4 2 2 5" xfId="20562" xr:uid="{00000000-0005-0000-0000-000053500000}"/>
    <cellStyle name="Normal 22 4 2 2 5 2" xfId="20563" xr:uid="{00000000-0005-0000-0000-000054500000}"/>
    <cellStyle name="Normal 22 4 2 2 6" xfId="20564" xr:uid="{00000000-0005-0000-0000-000055500000}"/>
    <cellStyle name="Normal 22 4 2 2 6 2" xfId="20565" xr:uid="{00000000-0005-0000-0000-000056500000}"/>
    <cellStyle name="Normal 22 4 2 2 7" xfId="20566" xr:uid="{00000000-0005-0000-0000-000057500000}"/>
    <cellStyle name="Normal 22 4 2 3" xfId="20567" xr:uid="{00000000-0005-0000-0000-000058500000}"/>
    <cellStyle name="Normal 22 4 2 3 2" xfId="20568" xr:uid="{00000000-0005-0000-0000-000059500000}"/>
    <cellStyle name="Normal 22 4 2 3 2 2" xfId="20569" xr:uid="{00000000-0005-0000-0000-00005A500000}"/>
    <cellStyle name="Normal 22 4 2 3 2 2 2" xfId="20570" xr:uid="{00000000-0005-0000-0000-00005B500000}"/>
    <cellStyle name="Normal 22 4 2 3 2 3" xfId="20571" xr:uid="{00000000-0005-0000-0000-00005C500000}"/>
    <cellStyle name="Normal 22 4 2 3 3" xfId="20572" xr:uid="{00000000-0005-0000-0000-00005D500000}"/>
    <cellStyle name="Normal 22 4 2 3 3 2" xfId="20573" xr:uid="{00000000-0005-0000-0000-00005E500000}"/>
    <cellStyle name="Normal 22 4 2 3 3 2 2" xfId="20574" xr:uid="{00000000-0005-0000-0000-00005F500000}"/>
    <cellStyle name="Normal 22 4 2 3 3 3" xfId="20575" xr:uid="{00000000-0005-0000-0000-000060500000}"/>
    <cellStyle name="Normal 22 4 2 3 4" xfId="20576" xr:uid="{00000000-0005-0000-0000-000061500000}"/>
    <cellStyle name="Normal 22 4 2 3 4 2" xfId="20577" xr:uid="{00000000-0005-0000-0000-000062500000}"/>
    <cellStyle name="Normal 22 4 2 3 4 2 2" xfId="20578" xr:uid="{00000000-0005-0000-0000-000063500000}"/>
    <cellStyle name="Normal 22 4 2 3 4 3" xfId="20579" xr:uid="{00000000-0005-0000-0000-000064500000}"/>
    <cellStyle name="Normal 22 4 2 3 5" xfId="20580" xr:uid="{00000000-0005-0000-0000-000065500000}"/>
    <cellStyle name="Normal 22 4 2 3 5 2" xfId="20581" xr:uid="{00000000-0005-0000-0000-000066500000}"/>
    <cellStyle name="Normal 22 4 2 3 6" xfId="20582" xr:uid="{00000000-0005-0000-0000-000067500000}"/>
    <cellStyle name="Normal 22 4 2 3 6 2" xfId="20583" xr:uid="{00000000-0005-0000-0000-000068500000}"/>
    <cellStyle name="Normal 22 4 2 3 7" xfId="20584" xr:uid="{00000000-0005-0000-0000-000069500000}"/>
    <cellStyle name="Normal 22 4 2 4" xfId="20585" xr:uid="{00000000-0005-0000-0000-00006A500000}"/>
    <cellStyle name="Normal 22 4 2 4 2" xfId="20586" xr:uid="{00000000-0005-0000-0000-00006B500000}"/>
    <cellStyle name="Normal 22 4 2 4 2 2" xfId="20587" xr:uid="{00000000-0005-0000-0000-00006C500000}"/>
    <cellStyle name="Normal 22 4 2 4 3" xfId="20588" xr:uid="{00000000-0005-0000-0000-00006D500000}"/>
    <cellStyle name="Normal 22 4 2 5" xfId="20589" xr:uid="{00000000-0005-0000-0000-00006E500000}"/>
    <cellStyle name="Normal 22 4 2 5 2" xfId="20590" xr:uid="{00000000-0005-0000-0000-00006F500000}"/>
    <cellStyle name="Normal 22 4 2 5 2 2" xfId="20591" xr:uid="{00000000-0005-0000-0000-000070500000}"/>
    <cellStyle name="Normal 22 4 2 5 3" xfId="20592" xr:uid="{00000000-0005-0000-0000-000071500000}"/>
    <cellStyle name="Normal 22 4 2 6" xfId="20593" xr:uid="{00000000-0005-0000-0000-000072500000}"/>
    <cellStyle name="Normal 22 4 2 6 2" xfId="20594" xr:uid="{00000000-0005-0000-0000-000073500000}"/>
    <cellStyle name="Normal 22 4 2 6 2 2" xfId="20595" xr:uid="{00000000-0005-0000-0000-000074500000}"/>
    <cellStyle name="Normal 22 4 2 6 3" xfId="20596" xr:uid="{00000000-0005-0000-0000-000075500000}"/>
    <cellStyle name="Normal 22 4 2 7" xfId="20597" xr:uid="{00000000-0005-0000-0000-000076500000}"/>
    <cellStyle name="Normal 22 4 2 7 2" xfId="20598" xr:uid="{00000000-0005-0000-0000-000077500000}"/>
    <cellStyle name="Normal 22 4 2 8" xfId="20599" xr:uid="{00000000-0005-0000-0000-000078500000}"/>
    <cellStyle name="Normal 22 4 2 8 2" xfId="20600" xr:uid="{00000000-0005-0000-0000-000079500000}"/>
    <cellStyle name="Normal 22 4 2 9" xfId="20601" xr:uid="{00000000-0005-0000-0000-00007A500000}"/>
    <cellStyle name="Normal 22 4 3" xfId="20602" xr:uid="{00000000-0005-0000-0000-00007B500000}"/>
    <cellStyle name="Normal 22 4 3 2" xfId="20603" xr:uid="{00000000-0005-0000-0000-00007C500000}"/>
    <cellStyle name="Normal 22 4 3 2 2" xfId="20604" xr:uid="{00000000-0005-0000-0000-00007D500000}"/>
    <cellStyle name="Normal 22 4 3 2 2 2" xfId="20605" xr:uid="{00000000-0005-0000-0000-00007E500000}"/>
    <cellStyle name="Normal 22 4 3 2 2 2 2" xfId="20606" xr:uid="{00000000-0005-0000-0000-00007F500000}"/>
    <cellStyle name="Normal 22 4 3 2 2 3" xfId="20607" xr:uid="{00000000-0005-0000-0000-000080500000}"/>
    <cellStyle name="Normal 22 4 3 2 3" xfId="20608" xr:uid="{00000000-0005-0000-0000-000081500000}"/>
    <cellStyle name="Normal 22 4 3 2 3 2" xfId="20609" xr:uid="{00000000-0005-0000-0000-000082500000}"/>
    <cellStyle name="Normal 22 4 3 2 3 2 2" xfId="20610" xr:uid="{00000000-0005-0000-0000-000083500000}"/>
    <cellStyle name="Normal 22 4 3 2 3 3" xfId="20611" xr:uid="{00000000-0005-0000-0000-000084500000}"/>
    <cellStyle name="Normal 22 4 3 2 4" xfId="20612" xr:uid="{00000000-0005-0000-0000-000085500000}"/>
    <cellStyle name="Normal 22 4 3 2 4 2" xfId="20613" xr:uid="{00000000-0005-0000-0000-000086500000}"/>
    <cellStyle name="Normal 22 4 3 2 4 2 2" xfId="20614" xr:uid="{00000000-0005-0000-0000-000087500000}"/>
    <cellStyle name="Normal 22 4 3 2 4 3" xfId="20615" xr:uid="{00000000-0005-0000-0000-000088500000}"/>
    <cellStyle name="Normal 22 4 3 2 5" xfId="20616" xr:uid="{00000000-0005-0000-0000-000089500000}"/>
    <cellStyle name="Normal 22 4 3 2 5 2" xfId="20617" xr:uid="{00000000-0005-0000-0000-00008A500000}"/>
    <cellStyle name="Normal 22 4 3 2 6" xfId="20618" xr:uid="{00000000-0005-0000-0000-00008B500000}"/>
    <cellStyle name="Normal 22 4 3 2 6 2" xfId="20619" xr:uid="{00000000-0005-0000-0000-00008C500000}"/>
    <cellStyle name="Normal 22 4 3 2 7" xfId="20620" xr:uid="{00000000-0005-0000-0000-00008D500000}"/>
    <cellStyle name="Normal 22 4 3 3" xfId="20621" xr:uid="{00000000-0005-0000-0000-00008E500000}"/>
    <cellStyle name="Normal 22 4 3 3 2" xfId="20622" xr:uid="{00000000-0005-0000-0000-00008F500000}"/>
    <cellStyle name="Normal 22 4 3 3 2 2" xfId="20623" xr:uid="{00000000-0005-0000-0000-000090500000}"/>
    <cellStyle name="Normal 22 4 3 3 3" xfId="20624" xr:uid="{00000000-0005-0000-0000-000091500000}"/>
    <cellStyle name="Normal 22 4 3 4" xfId="20625" xr:uid="{00000000-0005-0000-0000-000092500000}"/>
    <cellStyle name="Normal 22 4 3 4 2" xfId="20626" xr:uid="{00000000-0005-0000-0000-000093500000}"/>
    <cellStyle name="Normal 22 4 3 4 2 2" xfId="20627" xr:uid="{00000000-0005-0000-0000-000094500000}"/>
    <cellStyle name="Normal 22 4 3 4 3" xfId="20628" xr:uid="{00000000-0005-0000-0000-000095500000}"/>
    <cellStyle name="Normal 22 4 3 5" xfId="20629" xr:uid="{00000000-0005-0000-0000-000096500000}"/>
    <cellStyle name="Normal 22 4 3 5 2" xfId="20630" xr:uid="{00000000-0005-0000-0000-000097500000}"/>
    <cellStyle name="Normal 22 4 3 5 2 2" xfId="20631" xr:uid="{00000000-0005-0000-0000-000098500000}"/>
    <cellStyle name="Normal 22 4 3 5 3" xfId="20632" xr:uid="{00000000-0005-0000-0000-000099500000}"/>
    <cellStyle name="Normal 22 4 3 6" xfId="20633" xr:uid="{00000000-0005-0000-0000-00009A500000}"/>
    <cellStyle name="Normal 22 4 3 6 2" xfId="20634" xr:uid="{00000000-0005-0000-0000-00009B500000}"/>
    <cellStyle name="Normal 22 4 3 7" xfId="20635" xr:uid="{00000000-0005-0000-0000-00009C500000}"/>
    <cellStyle name="Normal 22 4 3 7 2" xfId="20636" xr:uid="{00000000-0005-0000-0000-00009D500000}"/>
    <cellStyle name="Normal 22 4 3 8" xfId="20637" xr:uid="{00000000-0005-0000-0000-00009E500000}"/>
    <cellStyle name="Normal 22 4 4" xfId="20638" xr:uid="{00000000-0005-0000-0000-00009F500000}"/>
    <cellStyle name="Normal 22 4 4 2" xfId="20639" xr:uid="{00000000-0005-0000-0000-0000A0500000}"/>
    <cellStyle name="Normal 22 4 4 2 2" xfId="20640" xr:uid="{00000000-0005-0000-0000-0000A1500000}"/>
    <cellStyle name="Normal 22 4 4 2 2 2" xfId="20641" xr:uid="{00000000-0005-0000-0000-0000A2500000}"/>
    <cellStyle name="Normal 22 4 4 2 3" xfId="20642" xr:uid="{00000000-0005-0000-0000-0000A3500000}"/>
    <cellStyle name="Normal 22 4 4 3" xfId="20643" xr:uid="{00000000-0005-0000-0000-0000A4500000}"/>
    <cellStyle name="Normal 22 4 4 3 2" xfId="20644" xr:uid="{00000000-0005-0000-0000-0000A5500000}"/>
    <cellStyle name="Normal 22 4 4 3 2 2" xfId="20645" xr:uid="{00000000-0005-0000-0000-0000A6500000}"/>
    <cellStyle name="Normal 22 4 4 3 3" xfId="20646" xr:uid="{00000000-0005-0000-0000-0000A7500000}"/>
    <cellStyle name="Normal 22 4 4 4" xfId="20647" xr:uid="{00000000-0005-0000-0000-0000A8500000}"/>
    <cellStyle name="Normal 22 4 4 4 2" xfId="20648" xr:uid="{00000000-0005-0000-0000-0000A9500000}"/>
    <cellStyle name="Normal 22 4 4 4 2 2" xfId="20649" xr:uid="{00000000-0005-0000-0000-0000AA500000}"/>
    <cellStyle name="Normal 22 4 4 4 3" xfId="20650" xr:uid="{00000000-0005-0000-0000-0000AB500000}"/>
    <cellStyle name="Normal 22 4 4 5" xfId="20651" xr:uid="{00000000-0005-0000-0000-0000AC500000}"/>
    <cellStyle name="Normal 22 4 4 5 2" xfId="20652" xr:uid="{00000000-0005-0000-0000-0000AD500000}"/>
    <cellStyle name="Normal 22 4 4 6" xfId="20653" xr:uid="{00000000-0005-0000-0000-0000AE500000}"/>
    <cellStyle name="Normal 22 4 4 6 2" xfId="20654" xr:uid="{00000000-0005-0000-0000-0000AF500000}"/>
    <cellStyle name="Normal 22 4 4 7" xfId="20655" xr:uid="{00000000-0005-0000-0000-0000B0500000}"/>
    <cellStyle name="Normal 22 4 5" xfId="20656" xr:uid="{00000000-0005-0000-0000-0000B1500000}"/>
    <cellStyle name="Normal 22 4 5 2" xfId="20657" xr:uid="{00000000-0005-0000-0000-0000B2500000}"/>
    <cellStyle name="Normal 22 4 5 2 2" xfId="20658" xr:uid="{00000000-0005-0000-0000-0000B3500000}"/>
    <cellStyle name="Normal 22 4 5 2 2 2" xfId="20659" xr:uid="{00000000-0005-0000-0000-0000B4500000}"/>
    <cellStyle name="Normal 22 4 5 2 3" xfId="20660" xr:uid="{00000000-0005-0000-0000-0000B5500000}"/>
    <cellStyle name="Normal 22 4 5 3" xfId="20661" xr:uid="{00000000-0005-0000-0000-0000B6500000}"/>
    <cellStyle name="Normal 22 4 5 3 2" xfId="20662" xr:uid="{00000000-0005-0000-0000-0000B7500000}"/>
    <cellStyle name="Normal 22 4 5 3 2 2" xfId="20663" xr:uid="{00000000-0005-0000-0000-0000B8500000}"/>
    <cellStyle name="Normal 22 4 5 3 3" xfId="20664" xr:uid="{00000000-0005-0000-0000-0000B9500000}"/>
    <cellStyle name="Normal 22 4 5 4" xfId="20665" xr:uid="{00000000-0005-0000-0000-0000BA500000}"/>
    <cellStyle name="Normal 22 4 5 4 2" xfId="20666" xr:uid="{00000000-0005-0000-0000-0000BB500000}"/>
    <cellStyle name="Normal 22 4 5 4 2 2" xfId="20667" xr:uid="{00000000-0005-0000-0000-0000BC500000}"/>
    <cellStyle name="Normal 22 4 5 4 3" xfId="20668" xr:uid="{00000000-0005-0000-0000-0000BD500000}"/>
    <cellStyle name="Normal 22 4 5 5" xfId="20669" xr:uid="{00000000-0005-0000-0000-0000BE500000}"/>
    <cellStyle name="Normal 22 4 5 5 2" xfId="20670" xr:uid="{00000000-0005-0000-0000-0000BF500000}"/>
    <cellStyle name="Normal 22 4 5 6" xfId="20671" xr:uid="{00000000-0005-0000-0000-0000C0500000}"/>
    <cellStyle name="Normal 22 4 5 6 2" xfId="20672" xr:uid="{00000000-0005-0000-0000-0000C1500000}"/>
    <cellStyle name="Normal 22 4 5 7" xfId="20673" xr:uid="{00000000-0005-0000-0000-0000C2500000}"/>
    <cellStyle name="Normal 22 4 6" xfId="20674" xr:uid="{00000000-0005-0000-0000-0000C3500000}"/>
    <cellStyle name="Normal 22 4 6 2" xfId="20675" xr:uid="{00000000-0005-0000-0000-0000C4500000}"/>
    <cellStyle name="Normal 22 4 6 2 2" xfId="20676" xr:uid="{00000000-0005-0000-0000-0000C5500000}"/>
    <cellStyle name="Normal 22 4 6 3" xfId="20677" xr:uid="{00000000-0005-0000-0000-0000C6500000}"/>
    <cellStyle name="Normal 22 4 7" xfId="20678" xr:uid="{00000000-0005-0000-0000-0000C7500000}"/>
    <cellStyle name="Normal 22 4 7 2" xfId="20679" xr:uid="{00000000-0005-0000-0000-0000C8500000}"/>
    <cellStyle name="Normal 22 4 7 2 2" xfId="20680" xr:uid="{00000000-0005-0000-0000-0000C9500000}"/>
    <cellStyle name="Normal 22 4 7 3" xfId="20681" xr:uid="{00000000-0005-0000-0000-0000CA500000}"/>
    <cellStyle name="Normal 22 4 8" xfId="20682" xr:uid="{00000000-0005-0000-0000-0000CB500000}"/>
    <cellStyle name="Normal 22 4 8 2" xfId="20683" xr:uid="{00000000-0005-0000-0000-0000CC500000}"/>
    <cellStyle name="Normal 22 4 8 2 2" xfId="20684" xr:uid="{00000000-0005-0000-0000-0000CD500000}"/>
    <cellStyle name="Normal 22 4 8 3" xfId="20685" xr:uid="{00000000-0005-0000-0000-0000CE500000}"/>
    <cellStyle name="Normal 22 4 9" xfId="20686" xr:uid="{00000000-0005-0000-0000-0000CF500000}"/>
    <cellStyle name="Normal 22 4 9 2" xfId="20687" xr:uid="{00000000-0005-0000-0000-0000D0500000}"/>
    <cellStyle name="Normal 22 5" xfId="20688" xr:uid="{00000000-0005-0000-0000-0000D1500000}"/>
    <cellStyle name="Normal 22 5 2" xfId="20689" xr:uid="{00000000-0005-0000-0000-0000D2500000}"/>
    <cellStyle name="Normal 22 5 2 2" xfId="20690" xr:uid="{00000000-0005-0000-0000-0000D3500000}"/>
    <cellStyle name="Normal 22 5 2 2 2" xfId="20691" xr:uid="{00000000-0005-0000-0000-0000D4500000}"/>
    <cellStyle name="Normal 22 5 2 2 2 2" xfId="20692" xr:uid="{00000000-0005-0000-0000-0000D5500000}"/>
    <cellStyle name="Normal 22 5 2 2 3" xfId="20693" xr:uid="{00000000-0005-0000-0000-0000D6500000}"/>
    <cellStyle name="Normal 22 5 2 3" xfId="20694" xr:uid="{00000000-0005-0000-0000-0000D7500000}"/>
    <cellStyle name="Normal 22 5 2 3 2" xfId="20695" xr:uid="{00000000-0005-0000-0000-0000D8500000}"/>
    <cellStyle name="Normal 22 5 2 3 2 2" xfId="20696" xr:uid="{00000000-0005-0000-0000-0000D9500000}"/>
    <cellStyle name="Normal 22 5 2 3 3" xfId="20697" xr:uid="{00000000-0005-0000-0000-0000DA500000}"/>
    <cellStyle name="Normal 22 5 2 4" xfId="20698" xr:uid="{00000000-0005-0000-0000-0000DB500000}"/>
    <cellStyle name="Normal 22 5 2 4 2" xfId="20699" xr:uid="{00000000-0005-0000-0000-0000DC500000}"/>
    <cellStyle name="Normal 22 5 2 4 2 2" xfId="20700" xr:uid="{00000000-0005-0000-0000-0000DD500000}"/>
    <cellStyle name="Normal 22 5 2 4 3" xfId="20701" xr:uid="{00000000-0005-0000-0000-0000DE500000}"/>
    <cellStyle name="Normal 22 5 2 5" xfId="20702" xr:uid="{00000000-0005-0000-0000-0000DF500000}"/>
    <cellStyle name="Normal 22 5 2 5 2" xfId="20703" xr:uid="{00000000-0005-0000-0000-0000E0500000}"/>
    <cellStyle name="Normal 22 5 2 6" xfId="20704" xr:uid="{00000000-0005-0000-0000-0000E1500000}"/>
    <cellStyle name="Normal 22 5 2 6 2" xfId="20705" xr:uid="{00000000-0005-0000-0000-0000E2500000}"/>
    <cellStyle name="Normal 22 5 2 7" xfId="20706" xr:uid="{00000000-0005-0000-0000-0000E3500000}"/>
    <cellStyle name="Normal 22 5 3" xfId="20707" xr:uid="{00000000-0005-0000-0000-0000E4500000}"/>
    <cellStyle name="Normal 22 5 3 2" xfId="20708" xr:uid="{00000000-0005-0000-0000-0000E5500000}"/>
    <cellStyle name="Normal 22 5 3 2 2" xfId="20709" xr:uid="{00000000-0005-0000-0000-0000E6500000}"/>
    <cellStyle name="Normal 22 5 3 2 2 2" xfId="20710" xr:uid="{00000000-0005-0000-0000-0000E7500000}"/>
    <cellStyle name="Normal 22 5 3 2 3" xfId="20711" xr:uid="{00000000-0005-0000-0000-0000E8500000}"/>
    <cellStyle name="Normal 22 5 3 3" xfId="20712" xr:uid="{00000000-0005-0000-0000-0000E9500000}"/>
    <cellStyle name="Normal 22 5 3 3 2" xfId="20713" xr:uid="{00000000-0005-0000-0000-0000EA500000}"/>
    <cellStyle name="Normal 22 5 3 3 2 2" xfId="20714" xr:uid="{00000000-0005-0000-0000-0000EB500000}"/>
    <cellStyle name="Normal 22 5 3 3 3" xfId="20715" xr:uid="{00000000-0005-0000-0000-0000EC500000}"/>
    <cellStyle name="Normal 22 5 3 4" xfId="20716" xr:uid="{00000000-0005-0000-0000-0000ED500000}"/>
    <cellStyle name="Normal 22 5 3 4 2" xfId="20717" xr:uid="{00000000-0005-0000-0000-0000EE500000}"/>
    <cellStyle name="Normal 22 5 3 4 2 2" xfId="20718" xr:uid="{00000000-0005-0000-0000-0000EF500000}"/>
    <cellStyle name="Normal 22 5 3 4 3" xfId="20719" xr:uid="{00000000-0005-0000-0000-0000F0500000}"/>
    <cellStyle name="Normal 22 5 3 5" xfId="20720" xr:uid="{00000000-0005-0000-0000-0000F1500000}"/>
    <cellStyle name="Normal 22 5 3 5 2" xfId="20721" xr:uid="{00000000-0005-0000-0000-0000F2500000}"/>
    <cellStyle name="Normal 22 5 3 6" xfId="20722" xr:uid="{00000000-0005-0000-0000-0000F3500000}"/>
    <cellStyle name="Normal 22 5 3 6 2" xfId="20723" xr:uid="{00000000-0005-0000-0000-0000F4500000}"/>
    <cellStyle name="Normal 22 5 3 7" xfId="20724" xr:uid="{00000000-0005-0000-0000-0000F5500000}"/>
    <cellStyle name="Normal 22 5 4" xfId="20725" xr:uid="{00000000-0005-0000-0000-0000F6500000}"/>
    <cellStyle name="Normal 22 5 4 2" xfId="20726" xr:uid="{00000000-0005-0000-0000-0000F7500000}"/>
    <cellStyle name="Normal 22 5 4 2 2" xfId="20727" xr:uid="{00000000-0005-0000-0000-0000F8500000}"/>
    <cellStyle name="Normal 22 5 4 3" xfId="20728" xr:uid="{00000000-0005-0000-0000-0000F9500000}"/>
    <cellStyle name="Normal 22 5 5" xfId="20729" xr:uid="{00000000-0005-0000-0000-0000FA500000}"/>
    <cellStyle name="Normal 22 5 5 2" xfId="20730" xr:uid="{00000000-0005-0000-0000-0000FB500000}"/>
    <cellStyle name="Normal 22 5 5 2 2" xfId="20731" xr:uid="{00000000-0005-0000-0000-0000FC500000}"/>
    <cellStyle name="Normal 22 5 5 3" xfId="20732" xr:uid="{00000000-0005-0000-0000-0000FD500000}"/>
    <cellStyle name="Normal 22 5 6" xfId="20733" xr:uid="{00000000-0005-0000-0000-0000FE500000}"/>
    <cellStyle name="Normal 22 5 6 2" xfId="20734" xr:uid="{00000000-0005-0000-0000-0000FF500000}"/>
    <cellStyle name="Normal 22 5 6 2 2" xfId="20735" xr:uid="{00000000-0005-0000-0000-000000510000}"/>
    <cellStyle name="Normal 22 5 6 3" xfId="20736" xr:uid="{00000000-0005-0000-0000-000001510000}"/>
    <cellStyle name="Normal 22 5 7" xfId="20737" xr:uid="{00000000-0005-0000-0000-000002510000}"/>
    <cellStyle name="Normal 22 5 7 2" xfId="20738" xr:uid="{00000000-0005-0000-0000-000003510000}"/>
    <cellStyle name="Normal 22 5 8" xfId="20739" xr:uid="{00000000-0005-0000-0000-000004510000}"/>
    <cellStyle name="Normal 22 5 8 2" xfId="20740" xr:uid="{00000000-0005-0000-0000-000005510000}"/>
    <cellStyle name="Normal 22 5 9" xfId="20741" xr:uid="{00000000-0005-0000-0000-000006510000}"/>
    <cellStyle name="Normal 22 6" xfId="20742" xr:uid="{00000000-0005-0000-0000-000007510000}"/>
    <cellStyle name="Normal 22 6 2" xfId="20743" xr:uid="{00000000-0005-0000-0000-000008510000}"/>
    <cellStyle name="Normal 22 6 2 2" xfId="20744" xr:uid="{00000000-0005-0000-0000-000009510000}"/>
    <cellStyle name="Normal 22 6 2 2 2" xfId="20745" xr:uid="{00000000-0005-0000-0000-00000A510000}"/>
    <cellStyle name="Normal 22 6 2 2 2 2" xfId="20746" xr:uid="{00000000-0005-0000-0000-00000B510000}"/>
    <cellStyle name="Normal 22 6 2 2 3" xfId="20747" xr:uid="{00000000-0005-0000-0000-00000C510000}"/>
    <cellStyle name="Normal 22 6 2 3" xfId="20748" xr:uid="{00000000-0005-0000-0000-00000D510000}"/>
    <cellStyle name="Normal 22 6 2 3 2" xfId="20749" xr:uid="{00000000-0005-0000-0000-00000E510000}"/>
    <cellStyle name="Normal 22 6 2 3 2 2" xfId="20750" xr:uid="{00000000-0005-0000-0000-00000F510000}"/>
    <cellStyle name="Normal 22 6 2 3 3" xfId="20751" xr:uid="{00000000-0005-0000-0000-000010510000}"/>
    <cellStyle name="Normal 22 6 2 4" xfId="20752" xr:uid="{00000000-0005-0000-0000-000011510000}"/>
    <cellStyle name="Normal 22 6 2 4 2" xfId="20753" xr:uid="{00000000-0005-0000-0000-000012510000}"/>
    <cellStyle name="Normal 22 6 2 4 2 2" xfId="20754" xr:uid="{00000000-0005-0000-0000-000013510000}"/>
    <cellStyle name="Normal 22 6 2 4 3" xfId="20755" xr:uid="{00000000-0005-0000-0000-000014510000}"/>
    <cellStyle name="Normal 22 6 2 5" xfId="20756" xr:uid="{00000000-0005-0000-0000-000015510000}"/>
    <cellStyle name="Normal 22 6 2 5 2" xfId="20757" xr:uid="{00000000-0005-0000-0000-000016510000}"/>
    <cellStyle name="Normal 22 6 2 6" xfId="20758" xr:uid="{00000000-0005-0000-0000-000017510000}"/>
    <cellStyle name="Normal 22 6 2 6 2" xfId="20759" xr:uid="{00000000-0005-0000-0000-000018510000}"/>
    <cellStyle name="Normal 22 6 2 7" xfId="20760" xr:uid="{00000000-0005-0000-0000-000019510000}"/>
    <cellStyle name="Normal 22 6 3" xfId="20761" xr:uid="{00000000-0005-0000-0000-00001A510000}"/>
    <cellStyle name="Normal 22 6 3 2" xfId="20762" xr:uid="{00000000-0005-0000-0000-00001B510000}"/>
    <cellStyle name="Normal 22 6 3 2 2" xfId="20763" xr:uid="{00000000-0005-0000-0000-00001C510000}"/>
    <cellStyle name="Normal 22 6 3 3" xfId="20764" xr:uid="{00000000-0005-0000-0000-00001D510000}"/>
    <cellStyle name="Normal 22 6 4" xfId="20765" xr:uid="{00000000-0005-0000-0000-00001E510000}"/>
    <cellStyle name="Normal 22 6 4 2" xfId="20766" xr:uid="{00000000-0005-0000-0000-00001F510000}"/>
    <cellStyle name="Normal 22 6 4 2 2" xfId="20767" xr:uid="{00000000-0005-0000-0000-000020510000}"/>
    <cellStyle name="Normal 22 6 4 3" xfId="20768" xr:uid="{00000000-0005-0000-0000-000021510000}"/>
    <cellStyle name="Normal 22 6 5" xfId="20769" xr:uid="{00000000-0005-0000-0000-000022510000}"/>
    <cellStyle name="Normal 22 6 5 2" xfId="20770" xr:uid="{00000000-0005-0000-0000-000023510000}"/>
    <cellStyle name="Normal 22 6 5 2 2" xfId="20771" xr:uid="{00000000-0005-0000-0000-000024510000}"/>
    <cellStyle name="Normal 22 6 5 3" xfId="20772" xr:uid="{00000000-0005-0000-0000-000025510000}"/>
    <cellStyle name="Normal 22 6 6" xfId="20773" xr:uid="{00000000-0005-0000-0000-000026510000}"/>
    <cellStyle name="Normal 22 6 6 2" xfId="20774" xr:uid="{00000000-0005-0000-0000-000027510000}"/>
    <cellStyle name="Normal 22 6 7" xfId="20775" xr:uid="{00000000-0005-0000-0000-000028510000}"/>
    <cellStyle name="Normal 22 6 7 2" xfId="20776" xr:uid="{00000000-0005-0000-0000-000029510000}"/>
    <cellStyle name="Normal 22 6 8" xfId="20777" xr:uid="{00000000-0005-0000-0000-00002A510000}"/>
    <cellStyle name="Normal 22 7" xfId="20778" xr:uid="{00000000-0005-0000-0000-00002B510000}"/>
    <cellStyle name="Normal 22 7 2" xfId="20779" xr:uid="{00000000-0005-0000-0000-00002C510000}"/>
    <cellStyle name="Normal 22 7 2 2" xfId="20780" xr:uid="{00000000-0005-0000-0000-00002D510000}"/>
    <cellStyle name="Normal 22 7 2 2 2" xfId="20781" xr:uid="{00000000-0005-0000-0000-00002E510000}"/>
    <cellStyle name="Normal 22 7 2 3" xfId="20782" xr:uid="{00000000-0005-0000-0000-00002F510000}"/>
    <cellStyle name="Normal 22 7 3" xfId="20783" xr:uid="{00000000-0005-0000-0000-000030510000}"/>
    <cellStyle name="Normal 22 7 3 2" xfId="20784" xr:uid="{00000000-0005-0000-0000-000031510000}"/>
    <cellStyle name="Normal 22 7 3 2 2" xfId="20785" xr:uid="{00000000-0005-0000-0000-000032510000}"/>
    <cellStyle name="Normal 22 7 3 3" xfId="20786" xr:uid="{00000000-0005-0000-0000-000033510000}"/>
    <cellStyle name="Normal 22 7 4" xfId="20787" xr:uid="{00000000-0005-0000-0000-000034510000}"/>
    <cellStyle name="Normal 22 7 4 2" xfId="20788" xr:uid="{00000000-0005-0000-0000-000035510000}"/>
    <cellStyle name="Normal 22 7 4 2 2" xfId="20789" xr:uid="{00000000-0005-0000-0000-000036510000}"/>
    <cellStyle name="Normal 22 7 4 3" xfId="20790" xr:uid="{00000000-0005-0000-0000-000037510000}"/>
    <cellStyle name="Normal 22 7 5" xfId="20791" xr:uid="{00000000-0005-0000-0000-000038510000}"/>
    <cellStyle name="Normal 22 7 5 2" xfId="20792" xr:uid="{00000000-0005-0000-0000-000039510000}"/>
    <cellStyle name="Normal 22 7 6" xfId="20793" xr:uid="{00000000-0005-0000-0000-00003A510000}"/>
    <cellStyle name="Normal 22 7 6 2" xfId="20794" xr:uid="{00000000-0005-0000-0000-00003B510000}"/>
    <cellStyle name="Normal 22 7 7" xfId="20795" xr:uid="{00000000-0005-0000-0000-00003C510000}"/>
    <cellStyle name="Normal 22 8" xfId="20796" xr:uid="{00000000-0005-0000-0000-00003D510000}"/>
    <cellStyle name="Normal 22 8 2" xfId="20797" xr:uid="{00000000-0005-0000-0000-00003E510000}"/>
    <cellStyle name="Normal 22 8 2 2" xfId="20798" xr:uid="{00000000-0005-0000-0000-00003F510000}"/>
    <cellStyle name="Normal 22 8 2 2 2" xfId="20799" xr:uid="{00000000-0005-0000-0000-000040510000}"/>
    <cellStyle name="Normal 22 8 2 3" xfId="20800" xr:uid="{00000000-0005-0000-0000-000041510000}"/>
    <cellStyle name="Normal 22 8 3" xfId="20801" xr:uid="{00000000-0005-0000-0000-000042510000}"/>
    <cellStyle name="Normal 22 8 3 2" xfId="20802" xr:uid="{00000000-0005-0000-0000-000043510000}"/>
    <cellStyle name="Normal 22 8 3 2 2" xfId="20803" xr:uid="{00000000-0005-0000-0000-000044510000}"/>
    <cellStyle name="Normal 22 8 3 3" xfId="20804" xr:uid="{00000000-0005-0000-0000-000045510000}"/>
    <cellStyle name="Normal 22 8 4" xfId="20805" xr:uid="{00000000-0005-0000-0000-000046510000}"/>
    <cellStyle name="Normal 22 8 4 2" xfId="20806" xr:uid="{00000000-0005-0000-0000-000047510000}"/>
    <cellStyle name="Normal 22 8 4 2 2" xfId="20807" xr:uid="{00000000-0005-0000-0000-000048510000}"/>
    <cellStyle name="Normal 22 8 4 3" xfId="20808" xr:uid="{00000000-0005-0000-0000-000049510000}"/>
    <cellStyle name="Normal 22 8 5" xfId="20809" xr:uid="{00000000-0005-0000-0000-00004A510000}"/>
    <cellStyle name="Normal 22 8 5 2" xfId="20810" xr:uid="{00000000-0005-0000-0000-00004B510000}"/>
    <cellStyle name="Normal 22 8 6" xfId="20811" xr:uid="{00000000-0005-0000-0000-00004C510000}"/>
    <cellStyle name="Normal 22 8 6 2" xfId="20812" xr:uid="{00000000-0005-0000-0000-00004D510000}"/>
    <cellStyle name="Normal 22 8 7" xfId="20813" xr:uid="{00000000-0005-0000-0000-00004E510000}"/>
    <cellStyle name="Normal 22 9" xfId="20814" xr:uid="{00000000-0005-0000-0000-00004F510000}"/>
    <cellStyle name="Normal 22 9 2" xfId="20815" xr:uid="{00000000-0005-0000-0000-000050510000}"/>
    <cellStyle name="Normal 22 9 2 2" xfId="20816" xr:uid="{00000000-0005-0000-0000-000051510000}"/>
    <cellStyle name="Normal 22 9 3" xfId="20817" xr:uid="{00000000-0005-0000-0000-000052510000}"/>
    <cellStyle name="Normal 22_Confidential Information" xfId="20818" xr:uid="{00000000-0005-0000-0000-000053510000}"/>
    <cellStyle name="Normal 23" xfId="20819" xr:uid="{00000000-0005-0000-0000-000054510000}"/>
    <cellStyle name="Normal 23 10" xfId="20820" xr:uid="{00000000-0005-0000-0000-000055510000}"/>
    <cellStyle name="Normal 23 10 2" xfId="20821" xr:uid="{00000000-0005-0000-0000-000056510000}"/>
    <cellStyle name="Normal 23 10 2 2" xfId="20822" xr:uid="{00000000-0005-0000-0000-000057510000}"/>
    <cellStyle name="Normal 23 10 3" xfId="20823" xr:uid="{00000000-0005-0000-0000-000058510000}"/>
    <cellStyle name="Normal 23 11" xfId="20824" xr:uid="{00000000-0005-0000-0000-000059510000}"/>
    <cellStyle name="Normal 23 11 2" xfId="20825" xr:uid="{00000000-0005-0000-0000-00005A510000}"/>
    <cellStyle name="Normal 23 12" xfId="20826" xr:uid="{00000000-0005-0000-0000-00005B510000}"/>
    <cellStyle name="Normal 23 12 2" xfId="20827" xr:uid="{00000000-0005-0000-0000-00005C510000}"/>
    <cellStyle name="Normal 23 13" xfId="20828" xr:uid="{00000000-0005-0000-0000-00005D510000}"/>
    <cellStyle name="Normal 23 2" xfId="20829" xr:uid="{00000000-0005-0000-0000-00005E510000}"/>
    <cellStyle name="Normal 23 2 10" xfId="20830" xr:uid="{00000000-0005-0000-0000-00005F510000}"/>
    <cellStyle name="Normal 23 2 10 2" xfId="20831" xr:uid="{00000000-0005-0000-0000-000060510000}"/>
    <cellStyle name="Normal 23 2 11" xfId="20832" xr:uid="{00000000-0005-0000-0000-000061510000}"/>
    <cellStyle name="Normal 23 2 2" xfId="20833" xr:uid="{00000000-0005-0000-0000-000062510000}"/>
    <cellStyle name="Normal 23 2 2 2" xfId="20834" xr:uid="{00000000-0005-0000-0000-000063510000}"/>
    <cellStyle name="Normal 23 2 2 2 2" xfId="20835" xr:uid="{00000000-0005-0000-0000-000064510000}"/>
    <cellStyle name="Normal 23 2 2 2 2 2" xfId="20836" xr:uid="{00000000-0005-0000-0000-000065510000}"/>
    <cellStyle name="Normal 23 2 2 2 2 2 2" xfId="20837" xr:uid="{00000000-0005-0000-0000-000066510000}"/>
    <cellStyle name="Normal 23 2 2 2 2 3" xfId="20838" xr:uid="{00000000-0005-0000-0000-000067510000}"/>
    <cellStyle name="Normal 23 2 2 2 3" xfId="20839" xr:uid="{00000000-0005-0000-0000-000068510000}"/>
    <cellStyle name="Normal 23 2 2 2 3 2" xfId="20840" xr:uid="{00000000-0005-0000-0000-000069510000}"/>
    <cellStyle name="Normal 23 2 2 2 3 2 2" xfId="20841" xr:uid="{00000000-0005-0000-0000-00006A510000}"/>
    <cellStyle name="Normal 23 2 2 2 3 3" xfId="20842" xr:uid="{00000000-0005-0000-0000-00006B510000}"/>
    <cellStyle name="Normal 23 2 2 2 4" xfId="20843" xr:uid="{00000000-0005-0000-0000-00006C510000}"/>
    <cellStyle name="Normal 23 2 2 2 4 2" xfId="20844" xr:uid="{00000000-0005-0000-0000-00006D510000}"/>
    <cellStyle name="Normal 23 2 2 2 4 2 2" xfId="20845" xr:uid="{00000000-0005-0000-0000-00006E510000}"/>
    <cellStyle name="Normal 23 2 2 2 4 3" xfId="20846" xr:uid="{00000000-0005-0000-0000-00006F510000}"/>
    <cellStyle name="Normal 23 2 2 2 5" xfId="20847" xr:uid="{00000000-0005-0000-0000-000070510000}"/>
    <cellStyle name="Normal 23 2 2 2 5 2" xfId="20848" xr:uid="{00000000-0005-0000-0000-000071510000}"/>
    <cellStyle name="Normal 23 2 2 2 6" xfId="20849" xr:uid="{00000000-0005-0000-0000-000072510000}"/>
    <cellStyle name="Normal 23 2 2 2 6 2" xfId="20850" xr:uid="{00000000-0005-0000-0000-000073510000}"/>
    <cellStyle name="Normal 23 2 2 2 7" xfId="20851" xr:uid="{00000000-0005-0000-0000-000074510000}"/>
    <cellStyle name="Normal 23 2 2 3" xfId="20852" xr:uid="{00000000-0005-0000-0000-000075510000}"/>
    <cellStyle name="Normal 23 2 2 3 2" xfId="20853" xr:uid="{00000000-0005-0000-0000-000076510000}"/>
    <cellStyle name="Normal 23 2 2 3 2 2" xfId="20854" xr:uid="{00000000-0005-0000-0000-000077510000}"/>
    <cellStyle name="Normal 23 2 2 3 2 2 2" xfId="20855" xr:uid="{00000000-0005-0000-0000-000078510000}"/>
    <cellStyle name="Normal 23 2 2 3 2 3" xfId="20856" xr:uid="{00000000-0005-0000-0000-000079510000}"/>
    <cellStyle name="Normal 23 2 2 3 3" xfId="20857" xr:uid="{00000000-0005-0000-0000-00007A510000}"/>
    <cellStyle name="Normal 23 2 2 3 3 2" xfId="20858" xr:uid="{00000000-0005-0000-0000-00007B510000}"/>
    <cellStyle name="Normal 23 2 2 3 3 2 2" xfId="20859" xr:uid="{00000000-0005-0000-0000-00007C510000}"/>
    <cellStyle name="Normal 23 2 2 3 3 3" xfId="20860" xr:uid="{00000000-0005-0000-0000-00007D510000}"/>
    <cellStyle name="Normal 23 2 2 3 4" xfId="20861" xr:uid="{00000000-0005-0000-0000-00007E510000}"/>
    <cellStyle name="Normal 23 2 2 3 4 2" xfId="20862" xr:uid="{00000000-0005-0000-0000-00007F510000}"/>
    <cellStyle name="Normal 23 2 2 3 4 2 2" xfId="20863" xr:uid="{00000000-0005-0000-0000-000080510000}"/>
    <cellStyle name="Normal 23 2 2 3 4 3" xfId="20864" xr:uid="{00000000-0005-0000-0000-000081510000}"/>
    <cellStyle name="Normal 23 2 2 3 5" xfId="20865" xr:uid="{00000000-0005-0000-0000-000082510000}"/>
    <cellStyle name="Normal 23 2 2 3 5 2" xfId="20866" xr:uid="{00000000-0005-0000-0000-000083510000}"/>
    <cellStyle name="Normal 23 2 2 3 6" xfId="20867" xr:uid="{00000000-0005-0000-0000-000084510000}"/>
    <cellStyle name="Normal 23 2 2 3 6 2" xfId="20868" xr:uid="{00000000-0005-0000-0000-000085510000}"/>
    <cellStyle name="Normal 23 2 2 3 7" xfId="20869" xr:uid="{00000000-0005-0000-0000-000086510000}"/>
    <cellStyle name="Normal 23 2 2 4" xfId="20870" xr:uid="{00000000-0005-0000-0000-000087510000}"/>
    <cellStyle name="Normal 23 2 2 4 2" xfId="20871" xr:uid="{00000000-0005-0000-0000-000088510000}"/>
    <cellStyle name="Normal 23 2 2 4 2 2" xfId="20872" xr:uid="{00000000-0005-0000-0000-000089510000}"/>
    <cellStyle name="Normal 23 2 2 4 3" xfId="20873" xr:uid="{00000000-0005-0000-0000-00008A510000}"/>
    <cellStyle name="Normal 23 2 2 5" xfId="20874" xr:uid="{00000000-0005-0000-0000-00008B510000}"/>
    <cellStyle name="Normal 23 2 2 5 2" xfId="20875" xr:uid="{00000000-0005-0000-0000-00008C510000}"/>
    <cellStyle name="Normal 23 2 2 5 2 2" xfId="20876" xr:uid="{00000000-0005-0000-0000-00008D510000}"/>
    <cellStyle name="Normal 23 2 2 5 3" xfId="20877" xr:uid="{00000000-0005-0000-0000-00008E510000}"/>
    <cellStyle name="Normal 23 2 2 6" xfId="20878" xr:uid="{00000000-0005-0000-0000-00008F510000}"/>
    <cellStyle name="Normal 23 2 2 6 2" xfId="20879" xr:uid="{00000000-0005-0000-0000-000090510000}"/>
    <cellStyle name="Normal 23 2 2 6 2 2" xfId="20880" xr:uid="{00000000-0005-0000-0000-000091510000}"/>
    <cellStyle name="Normal 23 2 2 6 3" xfId="20881" xr:uid="{00000000-0005-0000-0000-000092510000}"/>
    <cellStyle name="Normal 23 2 2 7" xfId="20882" xr:uid="{00000000-0005-0000-0000-000093510000}"/>
    <cellStyle name="Normal 23 2 2 7 2" xfId="20883" xr:uid="{00000000-0005-0000-0000-000094510000}"/>
    <cellStyle name="Normal 23 2 2 8" xfId="20884" xr:uid="{00000000-0005-0000-0000-000095510000}"/>
    <cellStyle name="Normal 23 2 2 8 2" xfId="20885" xr:uid="{00000000-0005-0000-0000-000096510000}"/>
    <cellStyle name="Normal 23 2 2 9" xfId="20886" xr:uid="{00000000-0005-0000-0000-000097510000}"/>
    <cellStyle name="Normal 23 2 3" xfId="20887" xr:uid="{00000000-0005-0000-0000-000098510000}"/>
    <cellStyle name="Normal 23 2 3 2" xfId="20888" xr:uid="{00000000-0005-0000-0000-000099510000}"/>
    <cellStyle name="Normal 23 2 3 2 2" xfId="20889" xr:uid="{00000000-0005-0000-0000-00009A510000}"/>
    <cellStyle name="Normal 23 2 3 2 2 2" xfId="20890" xr:uid="{00000000-0005-0000-0000-00009B510000}"/>
    <cellStyle name="Normal 23 2 3 2 2 2 2" xfId="20891" xr:uid="{00000000-0005-0000-0000-00009C510000}"/>
    <cellStyle name="Normal 23 2 3 2 2 3" xfId="20892" xr:uid="{00000000-0005-0000-0000-00009D510000}"/>
    <cellStyle name="Normal 23 2 3 2 3" xfId="20893" xr:uid="{00000000-0005-0000-0000-00009E510000}"/>
    <cellStyle name="Normal 23 2 3 2 3 2" xfId="20894" xr:uid="{00000000-0005-0000-0000-00009F510000}"/>
    <cellStyle name="Normal 23 2 3 2 3 2 2" xfId="20895" xr:uid="{00000000-0005-0000-0000-0000A0510000}"/>
    <cellStyle name="Normal 23 2 3 2 3 3" xfId="20896" xr:uid="{00000000-0005-0000-0000-0000A1510000}"/>
    <cellStyle name="Normal 23 2 3 2 4" xfId="20897" xr:uid="{00000000-0005-0000-0000-0000A2510000}"/>
    <cellStyle name="Normal 23 2 3 2 4 2" xfId="20898" xr:uid="{00000000-0005-0000-0000-0000A3510000}"/>
    <cellStyle name="Normal 23 2 3 2 4 2 2" xfId="20899" xr:uid="{00000000-0005-0000-0000-0000A4510000}"/>
    <cellStyle name="Normal 23 2 3 2 4 3" xfId="20900" xr:uid="{00000000-0005-0000-0000-0000A5510000}"/>
    <cellStyle name="Normal 23 2 3 2 5" xfId="20901" xr:uid="{00000000-0005-0000-0000-0000A6510000}"/>
    <cellStyle name="Normal 23 2 3 2 5 2" xfId="20902" xr:uid="{00000000-0005-0000-0000-0000A7510000}"/>
    <cellStyle name="Normal 23 2 3 2 6" xfId="20903" xr:uid="{00000000-0005-0000-0000-0000A8510000}"/>
    <cellStyle name="Normal 23 2 3 2 6 2" xfId="20904" xr:uid="{00000000-0005-0000-0000-0000A9510000}"/>
    <cellStyle name="Normal 23 2 3 2 7" xfId="20905" xr:uid="{00000000-0005-0000-0000-0000AA510000}"/>
    <cellStyle name="Normal 23 2 3 3" xfId="20906" xr:uid="{00000000-0005-0000-0000-0000AB510000}"/>
    <cellStyle name="Normal 23 2 3 3 2" xfId="20907" xr:uid="{00000000-0005-0000-0000-0000AC510000}"/>
    <cellStyle name="Normal 23 2 3 3 2 2" xfId="20908" xr:uid="{00000000-0005-0000-0000-0000AD510000}"/>
    <cellStyle name="Normal 23 2 3 3 3" xfId="20909" xr:uid="{00000000-0005-0000-0000-0000AE510000}"/>
    <cellStyle name="Normal 23 2 3 4" xfId="20910" xr:uid="{00000000-0005-0000-0000-0000AF510000}"/>
    <cellStyle name="Normal 23 2 3 4 2" xfId="20911" xr:uid="{00000000-0005-0000-0000-0000B0510000}"/>
    <cellStyle name="Normal 23 2 3 4 2 2" xfId="20912" xr:uid="{00000000-0005-0000-0000-0000B1510000}"/>
    <cellStyle name="Normal 23 2 3 4 3" xfId="20913" xr:uid="{00000000-0005-0000-0000-0000B2510000}"/>
    <cellStyle name="Normal 23 2 3 5" xfId="20914" xr:uid="{00000000-0005-0000-0000-0000B3510000}"/>
    <cellStyle name="Normal 23 2 3 5 2" xfId="20915" xr:uid="{00000000-0005-0000-0000-0000B4510000}"/>
    <cellStyle name="Normal 23 2 3 5 2 2" xfId="20916" xr:uid="{00000000-0005-0000-0000-0000B5510000}"/>
    <cellStyle name="Normal 23 2 3 5 3" xfId="20917" xr:uid="{00000000-0005-0000-0000-0000B6510000}"/>
    <cellStyle name="Normal 23 2 3 6" xfId="20918" xr:uid="{00000000-0005-0000-0000-0000B7510000}"/>
    <cellStyle name="Normal 23 2 3 6 2" xfId="20919" xr:uid="{00000000-0005-0000-0000-0000B8510000}"/>
    <cellStyle name="Normal 23 2 3 7" xfId="20920" xr:uid="{00000000-0005-0000-0000-0000B9510000}"/>
    <cellStyle name="Normal 23 2 3 7 2" xfId="20921" xr:uid="{00000000-0005-0000-0000-0000BA510000}"/>
    <cellStyle name="Normal 23 2 3 8" xfId="20922" xr:uid="{00000000-0005-0000-0000-0000BB510000}"/>
    <cellStyle name="Normal 23 2 4" xfId="20923" xr:uid="{00000000-0005-0000-0000-0000BC510000}"/>
    <cellStyle name="Normal 23 2 4 2" xfId="20924" xr:uid="{00000000-0005-0000-0000-0000BD510000}"/>
    <cellStyle name="Normal 23 2 4 2 2" xfId="20925" xr:uid="{00000000-0005-0000-0000-0000BE510000}"/>
    <cellStyle name="Normal 23 2 4 2 2 2" xfId="20926" xr:uid="{00000000-0005-0000-0000-0000BF510000}"/>
    <cellStyle name="Normal 23 2 4 2 3" xfId="20927" xr:uid="{00000000-0005-0000-0000-0000C0510000}"/>
    <cellStyle name="Normal 23 2 4 3" xfId="20928" xr:uid="{00000000-0005-0000-0000-0000C1510000}"/>
    <cellStyle name="Normal 23 2 4 3 2" xfId="20929" xr:uid="{00000000-0005-0000-0000-0000C2510000}"/>
    <cellStyle name="Normal 23 2 4 3 2 2" xfId="20930" xr:uid="{00000000-0005-0000-0000-0000C3510000}"/>
    <cellStyle name="Normal 23 2 4 3 3" xfId="20931" xr:uid="{00000000-0005-0000-0000-0000C4510000}"/>
    <cellStyle name="Normal 23 2 4 4" xfId="20932" xr:uid="{00000000-0005-0000-0000-0000C5510000}"/>
    <cellStyle name="Normal 23 2 4 4 2" xfId="20933" xr:uid="{00000000-0005-0000-0000-0000C6510000}"/>
    <cellStyle name="Normal 23 2 4 4 2 2" xfId="20934" xr:uid="{00000000-0005-0000-0000-0000C7510000}"/>
    <cellStyle name="Normal 23 2 4 4 3" xfId="20935" xr:uid="{00000000-0005-0000-0000-0000C8510000}"/>
    <cellStyle name="Normal 23 2 4 5" xfId="20936" xr:uid="{00000000-0005-0000-0000-0000C9510000}"/>
    <cellStyle name="Normal 23 2 4 5 2" xfId="20937" xr:uid="{00000000-0005-0000-0000-0000CA510000}"/>
    <cellStyle name="Normal 23 2 4 6" xfId="20938" xr:uid="{00000000-0005-0000-0000-0000CB510000}"/>
    <cellStyle name="Normal 23 2 4 6 2" xfId="20939" xr:uid="{00000000-0005-0000-0000-0000CC510000}"/>
    <cellStyle name="Normal 23 2 4 7" xfId="20940" xr:uid="{00000000-0005-0000-0000-0000CD510000}"/>
    <cellStyle name="Normal 23 2 5" xfId="20941" xr:uid="{00000000-0005-0000-0000-0000CE510000}"/>
    <cellStyle name="Normal 23 2 5 2" xfId="20942" xr:uid="{00000000-0005-0000-0000-0000CF510000}"/>
    <cellStyle name="Normal 23 2 5 2 2" xfId="20943" xr:uid="{00000000-0005-0000-0000-0000D0510000}"/>
    <cellStyle name="Normal 23 2 5 2 2 2" xfId="20944" xr:uid="{00000000-0005-0000-0000-0000D1510000}"/>
    <cellStyle name="Normal 23 2 5 2 3" xfId="20945" xr:uid="{00000000-0005-0000-0000-0000D2510000}"/>
    <cellStyle name="Normal 23 2 5 3" xfId="20946" xr:uid="{00000000-0005-0000-0000-0000D3510000}"/>
    <cellStyle name="Normal 23 2 5 3 2" xfId="20947" xr:uid="{00000000-0005-0000-0000-0000D4510000}"/>
    <cellStyle name="Normal 23 2 5 3 2 2" xfId="20948" xr:uid="{00000000-0005-0000-0000-0000D5510000}"/>
    <cellStyle name="Normal 23 2 5 3 3" xfId="20949" xr:uid="{00000000-0005-0000-0000-0000D6510000}"/>
    <cellStyle name="Normal 23 2 5 4" xfId="20950" xr:uid="{00000000-0005-0000-0000-0000D7510000}"/>
    <cellStyle name="Normal 23 2 5 4 2" xfId="20951" xr:uid="{00000000-0005-0000-0000-0000D8510000}"/>
    <cellStyle name="Normal 23 2 5 4 2 2" xfId="20952" xr:uid="{00000000-0005-0000-0000-0000D9510000}"/>
    <cellStyle name="Normal 23 2 5 4 3" xfId="20953" xr:uid="{00000000-0005-0000-0000-0000DA510000}"/>
    <cellStyle name="Normal 23 2 5 5" xfId="20954" xr:uid="{00000000-0005-0000-0000-0000DB510000}"/>
    <cellStyle name="Normal 23 2 5 5 2" xfId="20955" xr:uid="{00000000-0005-0000-0000-0000DC510000}"/>
    <cellStyle name="Normal 23 2 5 6" xfId="20956" xr:uid="{00000000-0005-0000-0000-0000DD510000}"/>
    <cellStyle name="Normal 23 2 5 6 2" xfId="20957" xr:uid="{00000000-0005-0000-0000-0000DE510000}"/>
    <cellStyle name="Normal 23 2 5 7" xfId="20958" xr:uid="{00000000-0005-0000-0000-0000DF510000}"/>
    <cellStyle name="Normal 23 2 6" xfId="20959" xr:uid="{00000000-0005-0000-0000-0000E0510000}"/>
    <cellStyle name="Normal 23 2 6 2" xfId="20960" xr:uid="{00000000-0005-0000-0000-0000E1510000}"/>
    <cellStyle name="Normal 23 2 6 2 2" xfId="20961" xr:uid="{00000000-0005-0000-0000-0000E2510000}"/>
    <cellStyle name="Normal 23 2 6 3" xfId="20962" xr:uid="{00000000-0005-0000-0000-0000E3510000}"/>
    <cellStyle name="Normal 23 2 7" xfId="20963" xr:uid="{00000000-0005-0000-0000-0000E4510000}"/>
    <cellStyle name="Normal 23 2 7 2" xfId="20964" xr:uid="{00000000-0005-0000-0000-0000E5510000}"/>
    <cellStyle name="Normal 23 2 7 2 2" xfId="20965" xr:uid="{00000000-0005-0000-0000-0000E6510000}"/>
    <cellStyle name="Normal 23 2 7 3" xfId="20966" xr:uid="{00000000-0005-0000-0000-0000E7510000}"/>
    <cellStyle name="Normal 23 2 8" xfId="20967" xr:uid="{00000000-0005-0000-0000-0000E8510000}"/>
    <cellStyle name="Normal 23 2 8 2" xfId="20968" xr:uid="{00000000-0005-0000-0000-0000E9510000}"/>
    <cellStyle name="Normal 23 2 8 2 2" xfId="20969" xr:uid="{00000000-0005-0000-0000-0000EA510000}"/>
    <cellStyle name="Normal 23 2 8 3" xfId="20970" xr:uid="{00000000-0005-0000-0000-0000EB510000}"/>
    <cellStyle name="Normal 23 2 9" xfId="20971" xr:uid="{00000000-0005-0000-0000-0000EC510000}"/>
    <cellStyle name="Normal 23 2 9 2" xfId="20972" xr:uid="{00000000-0005-0000-0000-0000ED510000}"/>
    <cellStyle name="Normal 23 3" xfId="20973" xr:uid="{00000000-0005-0000-0000-0000EE510000}"/>
    <cellStyle name="Normal 23 3 10" xfId="20974" xr:uid="{00000000-0005-0000-0000-0000EF510000}"/>
    <cellStyle name="Normal 23 3 10 2" xfId="20975" xr:uid="{00000000-0005-0000-0000-0000F0510000}"/>
    <cellStyle name="Normal 23 3 11" xfId="20976" xr:uid="{00000000-0005-0000-0000-0000F1510000}"/>
    <cellStyle name="Normal 23 3 2" xfId="20977" xr:uid="{00000000-0005-0000-0000-0000F2510000}"/>
    <cellStyle name="Normal 23 3 2 2" xfId="20978" xr:uid="{00000000-0005-0000-0000-0000F3510000}"/>
    <cellStyle name="Normal 23 3 2 2 2" xfId="20979" xr:uid="{00000000-0005-0000-0000-0000F4510000}"/>
    <cellStyle name="Normal 23 3 2 2 2 2" xfId="20980" xr:uid="{00000000-0005-0000-0000-0000F5510000}"/>
    <cellStyle name="Normal 23 3 2 2 2 2 2" xfId="20981" xr:uid="{00000000-0005-0000-0000-0000F6510000}"/>
    <cellStyle name="Normal 23 3 2 2 2 3" xfId="20982" xr:uid="{00000000-0005-0000-0000-0000F7510000}"/>
    <cellStyle name="Normal 23 3 2 2 3" xfId="20983" xr:uid="{00000000-0005-0000-0000-0000F8510000}"/>
    <cellStyle name="Normal 23 3 2 2 3 2" xfId="20984" xr:uid="{00000000-0005-0000-0000-0000F9510000}"/>
    <cellStyle name="Normal 23 3 2 2 3 2 2" xfId="20985" xr:uid="{00000000-0005-0000-0000-0000FA510000}"/>
    <cellStyle name="Normal 23 3 2 2 3 3" xfId="20986" xr:uid="{00000000-0005-0000-0000-0000FB510000}"/>
    <cellStyle name="Normal 23 3 2 2 4" xfId="20987" xr:uid="{00000000-0005-0000-0000-0000FC510000}"/>
    <cellStyle name="Normal 23 3 2 2 4 2" xfId="20988" xr:uid="{00000000-0005-0000-0000-0000FD510000}"/>
    <cellStyle name="Normal 23 3 2 2 4 2 2" xfId="20989" xr:uid="{00000000-0005-0000-0000-0000FE510000}"/>
    <cellStyle name="Normal 23 3 2 2 4 3" xfId="20990" xr:uid="{00000000-0005-0000-0000-0000FF510000}"/>
    <cellStyle name="Normal 23 3 2 2 5" xfId="20991" xr:uid="{00000000-0005-0000-0000-000000520000}"/>
    <cellStyle name="Normal 23 3 2 2 5 2" xfId="20992" xr:uid="{00000000-0005-0000-0000-000001520000}"/>
    <cellStyle name="Normal 23 3 2 2 6" xfId="20993" xr:uid="{00000000-0005-0000-0000-000002520000}"/>
    <cellStyle name="Normal 23 3 2 2 6 2" xfId="20994" xr:uid="{00000000-0005-0000-0000-000003520000}"/>
    <cellStyle name="Normal 23 3 2 2 7" xfId="20995" xr:uid="{00000000-0005-0000-0000-000004520000}"/>
    <cellStyle name="Normal 23 3 2 3" xfId="20996" xr:uid="{00000000-0005-0000-0000-000005520000}"/>
    <cellStyle name="Normal 23 3 2 3 2" xfId="20997" xr:uid="{00000000-0005-0000-0000-000006520000}"/>
    <cellStyle name="Normal 23 3 2 3 2 2" xfId="20998" xr:uid="{00000000-0005-0000-0000-000007520000}"/>
    <cellStyle name="Normal 23 3 2 3 2 2 2" xfId="20999" xr:uid="{00000000-0005-0000-0000-000008520000}"/>
    <cellStyle name="Normal 23 3 2 3 2 3" xfId="21000" xr:uid="{00000000-0005-0000-0000-000009520000}"/>
    <cellStyle name="Normal 23 3 2 3 3" xfId="21001" xr:uid="{00000000-0005-0000-0000-00000A520000}"/>
    <cellStyle name="Normal 23 3 2 3 3 2" xfId="21002" xr:uid="{00000000-0005-0000-0000-00000B520000}"/>
    <cellStyle name="Normal 23 3 2 3 3 2 2" xfId="21003" xr:uid="{00000000-0005-0000-0000-00000C520000}"/>
    <cellStyle name="Normal 23 3 2 3 3 3" xfId="21004" xr:uid="{00000000-0005-0000-0000-00000D520000}"/>
    <cellStyle name="Normal 23 3 2 3 4" xfId="21005" xr:uid="{00000000-0005-0000-0000-00000E520000}"/>
    <cellStyle name="Normal 23 3 2 3 4 2" xfId="21006" xr:uid="{00000000-0005-0000-0000-00000F520000}"/>
    <cellStyle name="Normal 23 3 2 3 4 2 2" xfId="21007" xr:uid="{00000000-0005-0000-0000-000010520000}"/>
    <cellStyle name="Normal 23 3 2 3 4 3" xfId="21008" xr:uid="{00000000-0005-0000-0000-000011520000}"/>
    <cellStyle name="Normal 23 3 2 3 5" xfId="21009" xr:uid="{00000000-0005-0000-0000-000012520000}"/>
    <cellStyle name="Normal 23 3 2 3 5 2" xfId="21010" xr:uid="{00000000-0005-0000-0000-000013520000}"/>
    <cellStyle name="Normal 23 3 2 3 6" xfId="21011" xr:uid="{00000000-0005-0000-0000-000014520000}"/>
    <cellStyle name="Normal 23 3 2 3 6 2" xfId="21012" xr:uid="{00000000-0005-0000-0000-000015520000}"/>
    <cellStyle name="Normal 23 3 2 3 7" xfId="21013" xr:uid="{00000000-0005-0000-0000-000016520000}"/>
    <cellStyle name="Normal 23 3 2 4" xfId="21014" xr:uid="{00000000-0005-0000-0000-000017520000}"/>
    <cellStyle name="Normal 23 3 2 4 2" xfId="21015" xr:uid="{00000000-0005-0000-0000-000018520000}"/>
    <cellStyle name="Normal 23 3 2 4 2 2" xfId="21016" xr:uid="{00000000-0005-0000-0000-000019520000}"/>
    <cellStyle name="Normal 23 3 2 4 3" xfId="21017" xr:uid="{00000000-0005-0000-0000-00001A520000}"/>
    <cellStyle name="Normal 23 3 2 5" xfId="21018" xr:uid="{00000000-0005-0000-0000-00001B520000}"/>
    <cellStyle name="Normal 23 3 2 5 2" xfId="21019" xr:uid="{00000000-0005-0000-0000-00001C520000}"/>
    <cellStyle name="Normal 23 3 2 5 2 2" xfId="21020" xr:uid="{00000000-0005-0000-0000-00001D520000}"/>
    <cellStyle name="Normal 23 3 2 5 3" xfId="21021" xr:uid="{00000000-0005-0000-0000-00001E520000}"/>
    <cellStyle name="Normal 23 3 2 6" xfId="21022" xr:uid="{00000000-0005-0000-0000-00001F520000}"/>
    <cellStyle name="Normal 23 3 2 6 2" xfId="21023" xr:uid="{00000000-0005-0000-0000-000020520000}"/>
    <cellStyle name="Normal 23 3 2 6 2 2" xfId="21024" xr:uid="{00000000-0005-0000-0000-000021520000}"/>
    <cellStyle name="Normal 23 3 2 6 3" xfId="21025" xr:uid="{00000000-0005-0000-0000-000022520000}"/>
    <cellStyle name="Normal 23 3 2 7" xfId="21026" xr:uid="{00000000-0005-0000-0000-000023520000}"/>
    <cellStyle name="Normal 23 3 2 7 2" xfId="21027" xr:uid="{00000000-0005-0000-0000-000024520000}"/>
    <cellStyle name="Normal 23 3 2 8" xfId="21028" xr:uid="{00000000-0005-0000-0000-000025520000}"/>
    <cellStyle name="Normal 23 3 2 8 2" xfId="21029" xr:uid="{00000000-0005-0000-0000-000026520000}"/>
    <cellStyle name="Normal 23 3 2 9" xfId="21030" xr:uid="{00000000-0005-0000-0000-000027520000}"/>
    <cellStyle name="Normal 23 3 3" xfId="21031" xr:uid="{00000000-0005-0000-0000-000028520000}"/>
    <cellStyle name="Normal 23 3 3 2" xfId="21032" xr:uid="{00000000-0005-0000-0000-000029520000}"/>
    <cellStyle name="Normal 23 3 3 2 2" xfId="21033" xr:uid="{00000000-0005-0000-0000-00002A520000}"/>
    <cellStyle name="Normal 23 3 3 2 2 2" xfId="21034" xr:uid="{00000000-0005-0000-0000-00002B520000}"/>
    <cellStyle name="Normal 23 3 3 2 2 2 2" xfId="21035" xr:uid="{00000000-0005-0000-0000-00002C520000}"/>
    <cellStyle name="Normal 23 3 3 2 2 3" xfId="21036" xr:uid="{00000000-0005-0000-0000-00002D520000}"/>
    <cellStyle name="Normal 23 3 3 2 3" xfId="21037" xr:uid="{00000000-0005-0000-0000-00002E520000}"/>
    <cellStyle name="Normal 23 3 3 2 3 2" xfId="21038" xr:uid="{00000000-0005-0000-0000-00002F520000}"/>
    <cellStyle name="Normal 23 3 3 2 3 2 2" xfId="21039" xr:uid="{00000000-0005-0000-0000-000030520000}"/>
    <cellStyle name="Normal 23 3 3 2 3 3" xfId="21040" xr:uid="{00000000-0005-0000-0000-000031520000}"/>
    <cellStyle name="Normal 23 3 3 2 4" xfId="21041" xr:uid="{00000000-0005-0000-0000-000032520000}"/>
    <cellStyle name="Normal 23 3 3 2 4 2" xfId="21042" xr:uid="{00000000-0005-0000-0000-000033520000}"/>
    <cellStyle name="Normal 23 3 3 2 4 2 2" xfId="21043" xr:uid="{00000000-0005-0000-0000-000034520000}"/>
    <cellStyle name="Normal 23 3 3 2 4 3" xfId="21044" xr:uid="{00000000-0005-0000-0000-000035520000}"/>
    <cellStyle name="Normal 23 3 3 2 5" xfId="21045" xr:uid="{00000000-0005-0000-0000-000036520000}"/>
    <cellStyle name="Normal 23 3 3 2 5 2" xfId="21046" xr:uid="{00000000-0005-0000-0000-000037520000}"/>
    <cellStyle name="Normal 23 3 3 2 6" xfId="21047" xr:uid="{00000000-0005-0000-0000-000038520000}"/>
    <cellStyle name="Normal 23 3 3 2 6 2" xfId="21048" xr:uid="{00000000-0005-0000-0000-000039520000}"/>
    <cellStyle name="Normal 23 3 3 2 7" xfId="21049" xr:uid="{00000000-0005-0000-0000-00003A520000}"/>
    <cellStyle name="Normal 23 3 3 3" xfId="21050" xr:uid="{00000000-0005-0000-0000-00003B520000}"/>
    <cellStyle name="Normal 23 3 3 3 2" xfId="21051" xr:uid="{00000000-0005-0000-0000-00003C520000}"/>
    <cellStyle name="Normal 23 3 3 3 2 2" xfId="21052" xr:uid="{00000000-0005-0000-0000-00003D520000}"/>
    <cellStyle name="Normal 23 3 3 3 3" xfId="21053" xr:uid="{00000000-0005-0000-0000-00003E520000}"/>
    <cellStyle name="Normal 23 3 3 4" xfId="21054" xr:uid="{00000000-0005-0000-0000-00003F520000}"/>
    <cellStyle name="Normal 23 3 3 4 2" xfId="21055" xr:uid="{00000000-0005-0000-0000-000040520000}"/>
    <cellStyle name="Normal 23 3 3 4 2 2" xfId="21056" xr:uid="{00000000-0005-0000-0000-000041520000}"/>
    <cellStyle name="Normal 23 3 3 4 3" xfId="21057" xr:uid="{00000000-0005-0000-0000-000042520000}"/>
    <cellStyle name="Normal 23 3 3 5" xfId="21058" xr:uid="{00000000-0005-0000-0000-000043520000}"/>
    <cellStyle name="Normal 23 3 3 5 2" xfId="21059" xr:uid="{00000000-0005-0000-0000-000044520000}"/>
    <cellStyle name="Normal 23 3 3 5 2 2" xfId="21060" xr:uid="{00000000-0005-0000-0000-000045520000}"/>
    <cellStyle name="Normal 23 3 3 5 3" xfId="21061" xr:uid="{00000000-0005-0000-0000-000046520000}"/>
    <cellStyle name="Normal 23 3 3 6" xfId="21062" xr:uid="{00000000-0005-0000-0000-000047520000}"/>
    <cellStyle name="Normal 23 3 3 6 2" xfId="21063" xr:uid="{00000000-0005-0000-0000-000048520000}"/>
    <cellStyle name="Normal 23 3 3 7" xfId="21064" xr:uid="{00000000-0005-0000-0000-000049520000}"/>
    <cellStyle name="Normal 23 3 3 7 2" xfId="21065" xr:uid="{00000000-0005-0000-0000-00004A520000}"/>
    <cellStyle name="Normal 23 3 3 8" xfId="21066" xr:uid="{00000000-0005-0000-0000-00004B520000}"/>
    <cellStyle name="Normal 23 3 4" xfId="21067" xr:uid="{00000000-0005-0000-0000-00004C520000}"/>
    <cellStyle name="Normal 23 3 4 2" xfId="21068" xr:uid="{00000000-0005-0000-0000-00004D520000}"/>
    <cellStyle name="Normal 23 3 4 2 2" xfId="21069" xr:uid="{00000000-0005-0000-0000-00004E520000}"/>
    <cellStyle name="Normal 23 3 4 2 2 2" xfId="21070" xr:uid="{00000000-0005-0000-0000-00004F520000}"/>
    <cellStyle name="Normal 23 3 4 2 3" xfId="21071" xr:uid="{00000000-0005-0000-0000-000050520000}"/>
    <cellStyle name="Normal 23 3 4 3" xfId="21072" xr:uid="{00000000-0005-0000-0000-000051520000}"/>
    <cellStyle name="Normal 23 3 4 3 2" xfId="21073" xr:uid="{00000000-0005-0000-0000-000052520000}"/>
    <cellStyle name="Normal 23 3 4 3 2 2" xfId="21074" xr:uid="{00000000-0005-0000-0000-000053520000}"/>
    <cellStyle name="Normal 23 3 4 3 3" xfId="21075" xr:uid="{00000000-0005-0000-0000-000054520000}"/>
    <cellStyle name="Normal 23 3 4 4" xfId="21076" xr:uid="{00000000-0005-0000-0000-000055520000}"/>
    <cellStyle name="Normal 23 3 4 4 2" xfId="21077" xr:uid="{00000000-0005-0000-0000-000056520000}"/>
    <cellStyle name="Normal 23 3 4 4 2 2" xfId="21078" xr:uid="{00000000-0005-0000-0000-000057520000}"/>
    <cellStyle name="Normal 23 3 4 4 3" xfId="21079" xr:uid="{00000000-0005-0000-0000-000058520000}"/>
    <cellStyle name="Normal 23 3 4 5" xfId="21080" xr:uid="{00000000-0005-0000-0000-000059520000}"/>
    <cellStyle name="Normal 23 3 4 5 2" xfId="21081" xr:uid="{00000000-0005-0000-0000-00005A520000}"/>
    <cellStyle name="Normal 23 3 4 6" xfId="21082" xr:uid="{00000000-0005-0000-0000-00005B520000}"/>
    <cellStyle name="Normal 23 3 4 6 2" xfId="21083" xr:uid="{00000000-0005-0000-0000-00005C520000}"/>
    <cellStyle name="Normal 23 3 4 7" xfId="21084" xr:uid="{00000000-0005-0000-0000-00005D520000}"/>
    <cellStyle name="Normal 23 3 5" xfId="21085" xr:uid="{00000000-0005-0000-0000-00005E520000}"/>
    <cellStyle name="Normal 23 3 5 2" xfId="21086" xr:uid="{00000000-0005-0000-0000-00005F520000}"/>
    <cellStyle name="Normal 23 3 5 2 2" xfId="21087" xr:uid="{00000000-0005-0000-0000-000060520000}"/>
    <cellStyle name="Normal 23 3 5 2 2 2" xfId="21088" xr:uid="{00000000-0005-0000-0000-000061520000}"/>
    <cellStyle name="Normal 23 3 5 2 3" xfId="21089" xr:uid="{00000000-0005-0000-0000-000062520000}"/>
    <cellStyle name="Normal 23 3 5 3" xfId="21090" xr:uid="{00000000-0005-0000-0000-000063520000}"/>
    <cellStyle name="Normal 23 3 5 3 2" xfId="21091" xr:uid="{00000000-0005-0000-0000-000064520000}"/>
    <cellStyle name="Normal 23 3 5 3 2 2" xfId="21092" xr:uid="{00000000-0005-0000-0000-000065520000}"/>
    <cellStyle name="Normal 23 3 5 3 3" xfId="21093" xr:uid="{00000000-0005-0000-0000-000066520000}"/>
    <cellStyle name="Normal 23 3 5 4" xfId="21094" xr:uid="{00000000-0005-0000-0000-000067520000}"/>
    <cellStyle name="Normal 23 3 5 4 2" xfId="21095" xr:uid="{00000000-0005-0000-0000-000068520000}"/>
    <cellStyle name="Normal 23 3 5 4 2 2" xfId="21096" xr:uid="{00000000-0005-0000-0000-000069520000}"/>
    <cellStyle name="Normal 23 3 5 4 3" xfId="21097" xr:uid="{00000000-0005-0000-0000-00006A520000}"/>
    <cellStyle name="Normal 23 3 5 5" xfId="21098" xr:uid="{00000000-0005-0000-0000-00006B520000}"/>
    <cellStyle name="Normal 23 3 5 5 2" xfId="21099" xr:uid="{00000000-0005-0000-0000-00006C520000}"/>
    <cellStyle name="Normal 23 3 5 6" xfId="21100" xr:uid="{00000000-0005-0000-0000-00006D520000}"/>
    <cellStyle name="Normal 23 3 5 6 2" xfId="21101" xr:uid="{00000000-0005-0000-0000-00006E520000}"/>
    <cellStyle name="Normal 23 3 5 7" xfId="21102" xr:uid="{00000000-0005-0000-0000-00006F520000}"/>
    <cellStyle name="Normal 23 3 6" xfId="21103" xr:uid="{00000000-0005-0000-0000-000070520000}"/>
    <cellStyle name="Normal 23 3 6 2" xfId="21104" xr:uid="{00000000-0005-0000-0000-000071520000}"/>
    <cellStyle name="Normal 23 3 6 2 2" xfId="21105" xr:uid="{00000000-0005-0000-0000-000072520000}"/>
    <cellStyle name="Normal 23 3 6 3" xfId="21106" xr:uid="{00000000-0005-0000-0000-000073520000}"/>
    <cellStyle name="Normal 23 3 7" xfId="21107" xr:uid="{00000000-0005-0000-0000-000074520000}"/>
    <cellStyle name="Normal 23 3 7 2" xfId="21108" xr:uid="{00000000-0005-0000-0000-000075520000}"/>
    <cellStyle name="Normal 23 3 7 2 2" xfId="21109" xr:uid="{00000000-0005-0000-0000-000076520000}"/>
    <cellStyle name="Normal 23 3 7 3" xfId="21110" xr:uid="{00000000-0005-0000-0000-000077520000}"/>
    <cellStyle name="Normal 23 3 8" xfId="21111" xr:uid="{00000000-0005-0000-0000-000078520000}"/>
    <cellStyle name="Normal 23 3 8 2" xfId="21112" xr:uid="{00000000-0005-0000-0000-000079520000}"/>
    <cellStyle name="Normal 23 3 8 2 2" xfId="21113" xr:uid="{00000000-0005-0000-0000-00007A520000}"/>
    <cellStyle name="Normal 23 3 8 3" xfId="21114" xr:uid="{00000000-0005-0000-0000-00007B520000}"/>
    <cellStyle name="Normal 23 3 9" xfId="21115" xr:uid="{00000000-0005-0000-0000-00007C520000}"/>
    <cellStyle name="Normal 23 3 9 2" xfId="21116" xr:uid="{00000000-0005-0000-0000-00007D520000}"/>
    <cellStyle name="Normal 23 4" xfId="21117" xr:uid="{00000000-0005-0000-0000-00007E520000}"/>
    <cellStyle name="Normal 23 4 2" xfId="21118" xr:uid="{00000000-0005-0000-0000-00007F520000}"/>
    <cellStyle name="Normal 23 4 2 2" xfId="21119" xr:uid="{00000000-0005-0000-0000-000080520000}"/>
    <cellStyle name="Normal 23 4 2 2 2" xfId="21120" xr:uid="{00000000-0005-0000-0000-000081520000}"/>
    <cellStyle name="Normal 23 4 2 2 2 2" xfId="21121" xr:uid="{00000000-0005-0000-0000-000082520000}"/>
    <cellStyle name="Normal 23 4 2 2 3" xfId="21122" xr:uid="{00000000-0005-0000-0000-000083520000}"/>
    <cellStyle name="Normal 23 4 2 3" xfId="21123" xr:uid="{00000000-0005-0000-0000-000084520000}"/>
    <cellStyle name="Normal 23 4 2 3 2" xfId="21124" xr:uid="{00000000-0005-0000-0000-000085520000}"/>
    <cellStyle name="Normal 23 4 2 3 2 2" xfId="21125" xr:uid="{00000000-0005-0000-0000-000086520000}"/>
    <cellStyle name="Normal 23 4 2 3 3" xfId="21126" xr:uid="{00000000-0005-0000-0000-000087520000}"/>
    <cellStyle name="Normal 23 4 2 4" xfId="21127" xr:uid="{00000000-0005-0000-0000-000088520000}"/>
    <cellStyle name="Normal 23 4 2 4 2" xfId="21128" xr:uid="{00000000-0005-0000-0000-000089520000}"/>
    <cellStyle name="Normal 23 4 2 4 2 2" xfId="21129" xr:uid="{00000000-0005-0000-0000-00008A520000}"/>
    <cellStyle name="Normal 23 4 2 4 3" xfId="21130" xr:uid="{00000000-0005-0000-0000-00008B520000}"/>
    <cellStyle name="Normal 23 4 2 5" xfId="21131" xr:uid="{00000000-0005-0000-0000-00008C520000}"/>
    <cellStyle name="Normal 23 4 2 5 2" xfId="21132" xr:uid="{00000000-0005-0000-0000-00008D520000}"/>
    <cellStyle name="Normal 23 4 2 6" xfId="21133" xr:uid="{00000000-0005-0000-0000-00008E520000}"/>
    <cellStyle name="Normal 23 4 2 6 2" xfId="21134" xr:uid="{00000000-0005-0000-0000-00008F520000}"/>
    <cellStyle name="Normal 23 4 2 7" xfId="21135" xr:uid="{00000000-0005-0000-0000-000090520000}"/>
    <cellStyle name="Normal 23 4 3" xfId="21136" xr:uid="{00000000-0005-0000-0000-000091520000}"/>
    <cellStyle name="Normal 23 4 3 2" xfId="21137" xr:uid="{00000000-0005-0000-0000-000092520000}"/>
    <cellStyle name="Normal 23 4 3 2 2" xfId="21138" xr:uid="{00000000-0005-0000-0000-000093520000}"/>
    <cellStyle name="Normal 23 4 3 2 2 2" xfId="21139" xr:uid="{00000000-0005-0000-0000-000094520000}"/>
    <cellStyle name="Normal 23 4 3 2 3" xfId="21140" xr:uid="{00000000-0005-0000-0000-000095520000}"/>
    <cellStyle name="Normal 23 4 3 3" xfId="21141" xr:uid="{00000000-0005-0000-0000-000096520000}"/>
    <cellStyle name="Normal 23 4 3 3 2" xfId="21142" xr:uid="{00000000-0005-0000-0000-000097520000}"/>
    <cellStyle name="Normal 23 4 3 3 2 2" xfId="21143" xr:uid="{00000000-0005-0000-0000-000098520000}"/>
    <cellStyle name="Normal 23 4 3 3 3" xfId="21144" xr:uid="{00000000-0005-0000-0000-000099520000}"/>
    <cellStyle name="Normal 23 4 3 4" xfId="21145" xr:uid="{00000000-0005-0000-0000-00009A520000}"/>
    <cellStyle name="Normal 23 4 3 4 2" xfId="21146" xr:uid="{00000000-0005-0000-0000-00009B520000}"/>
    <cellStyle name="Normal 23 4 3 4 2 2" xfId="21147" xr:uid="{00000000-0005-0000-0000-00009C520000}"/>
    <cellStyle name="Normal 23 4 3 4 3" xfId="21148" xr:uid="{00000000-0005-0000-0000-00009D520000}"/>
    <cellStyle name="Normal 23 4 3 5" xfId="21149" xr:uid="{00000000-0005-0000-0000-00009E520000}"/>
    <cellStyle name="Normal 23 4 3 5 2" xfId="21150" xr:uid="{00000000-0005-0000-0000-00009F520000}"/>
    <cellStyle name="Normal 23 4 3 6" xfId="21151" xr:uid="{00000000-0005-0000-0000-0000A0520000}"/>
    <cellStyle name="Normal 23 4 3 6 2" xfId="21152" xr:uid="{00000000-0005-0000-0000-0000A1520000}"/>
    <cellStyle name="Normal 23 4 3 7" xfId="21153" xr:uid="{00000000-0005-0000-0000-0000A2520000}"/>
    <cellStyle name="Normal 23 4 4" xfId="21154" xr:uid="{00000000-0005-0000-0000-0000A3520000}"/>
    <cellStyle name="Normal 23 4 4 2" xfId="21155" xr:uid="{00000000-0005-0000-0000-0000A4520000}"/>
    <cellStyle name="Normal 23 4 4 2 2" xfId="21156" xr:uid="{00000000-0005-0000-0000-0000A5520000}"/>
    <cellStyle name="Normal 23 4 4 3" xfId="21157" xr:uid="{00000000-0005-0000-0000-0000A6520000}"/>
    <cellStyle name="Normal 23 4 5" xfId="21158" xr:uid="{00000000-0005-0000-0000-0000A7520000}"/>
    <cellStyle name="Normal 23 4 5 2" xfId="21159" xr:uid="{00000000-0005-0000-0000-0000A8520000}"/>
    <cellStyle name="Normal 23 4 5 2 2" xfId="21160" xr:uid="{00000000-0005-0000-0000-0000A9520000}"/>
    <cellStyle name="Normal 23 4 5 3" xfId="21161" xr:uid="{00000000-0005-0000-0000-0000AA520000}"/>
    <cellStyle name="Normal 23 4 6" xfId="21162" xr:uid="{00000000-0005-0000-0000-0000AB520000}"/>
    <cellStyle name="Normal 23 4 6 2" xfId="21163" xr:uid="{00000000-0005-0000-0000-0000AC520000}"/>
    <cellStyle name="Normal 23 4 6 2 2" xfId="21164" xr:uid="{00000000-0005-0000-0000-0000AD520000}"/>
    <cellStyle name="Normal 23 4 6 3" xfId="21165" xr:uid="{00000000-0005-0000-0000-0000AE520000}"/>
    <cellStyle name="Normal 23 4 7" xfId="21166" xr:uid="{00000000-0005-0000-0000-0000AF520000}"/>
    <cellStyle name="Normal 23 4 7 2" xfId="21167" xr:uid="{00000000-0005-0000-0000-0000B0520000}"/>
    <cellStyle name="Normal 23 4 8" xfId="21168" xr:uid="{00000000-0005-0000-0000-0000B1520000}"/>
    <cellStyle name="Normal 23 4 8 2" xfId="21169" xr:uid="{00000000-0005-0000-0000-0000B2520000}"/>
    <cellStyle name="Normal 23 4 9" xfId="21170" xr:uid="{00000000-0005-0000-0000-0000B3520000}"/>
    <cellStyle name="Normal 23 5" xfId="21171" xr:uid="{00000000-0005-0000-0000-0000B4520000}"/>
    <cellStyle name="Normal 23 5 2" xfId="21172" xr:uid="{00000000-0005-0000-0000-0000B5520000}"/>
    <cellStyle name="Normal 23 5 2 2" xfId="21173" xr:uid="{00000000-0005-0000-0000-0000B6520000}"/>
    <cellStyle name="Normal 23 5 2 2 2" xfId="21174" xr:uid="{00000000-0005-0000-0000-0000B7520000}"/>
    <cellStyle name="Normal 23 5 2 2 2 2" xfId="21175" xr:uid="{00000000-0005-0000-0000-0000B8520000}"/>
    <cellStyle name="Normal 23 5 2 2 3" xfId="21176" xr:uid="{00000000-0005-0000-0000-0000B9520000}"/>
    <cellStyle name="Normal 23 5 2 3" xfId="21177" xr:uid="{00000000-0005-0000-0000-0000BA520000}"/>
    <cellStyle name="Normal 23 5 2 3 2" xfId="21178" xr:uid="{00000000-0005-0000-0000-0000BB520000}"/>
    <cellStyle name="Normal 23 5 2 3 2 2" xfId="21179" xr:uid="{00000000-0005-0000-0000-0000BC520000}"/>
    <cellStyle name="Normal 23 5 2 3 3" xfId="21180" xr:uid="{00000000-0005-0000-0000-0000BD520000}"/>
    <cellStyle name="Normal 23 5 2 4" xfId="21181" xr:uid="{00000000-0005-0000-0000-0000BE520000}"/>
    <cellStyle name="Normal 23 5 2 4 2" xfId="21182" xr:uid="{00000000-0005-0000-0000-0000BF520000}"/>
    <cellStyle name="Normal 23 5 2 4 2 2" xfId="21183" xr:uid="{00000000-0005-0000-0000-0000C0520000}"/>
    <cellStyle name="Normal 23 5 2 4 3" xfId="21184" xr:uid="{00000000-0005-0000-0000-0000C1520000}"/>
    <cellStyle name="Normal 23 5 2 5" xfId="21185" xr:uid="{00000000-0005-0000-0000-0000C2520000}"/>
    <cellStyle name="Normal 23 5 2 5 2" xfId="21186" xr:uid="{00000000-0005-0000-0000-0000C3520000}"/>
    <cellStyle name="Normal 23 5 2 6" xfId="21187" xr:uid="{00000000-0005-0000-0000-0000C4520000}"/>
    <cellStyle name="Normal 23 5 2 6 2" xfId="21188" xr:uid="{00000000-0005-0000-0000-0000C5520000}"/>
    <cellStyle name="Normal 23 5 2 7" xfId="21189" xr:uid="{00000000-0005-0000-0000-0000C6520000}"/>
    <cellStyle name="Normal 23 5 3" xfId="21190" xr:uid="{00000000-0005-0000-0000-0000C7520000}"/>
    <cellStyle name="Normal 23 5 3 2" xfId="21191" xr:uid="{00000000-0005-0000-0000-0000C8520000}"/>
    <cellStyle name="Normal 23 5 3 2 2" xfId="21192" xr:uid="{00000000-0005-0000-0000-0000C9520000}"/>
    <cellStyle name="Normal 23 5 3 3" xfId="21193" xr:uid="{00000000-0005-0000-0000-0000CA520000}"/>
    <cellStyle name="Normal 23 5 4" xfId="21194" xr:uid="{00000000-0005-0000-0000-0000CB520000}"/>
    <cellStyle name="Normal 23 5 4 2" xfId="21195" xr:uid="{00000000-0005-0000-0000-0000CC520000}"/>
    <cellStyle name="Normal 23 5 4 2 2" xfId="21196" xr:uid="{00000000-0005-0000-0000-0000CD520000}"/>
    <cellStyle name="Normal 23 5 4 3" xfId="21197" xr:uid="{00000000-0005-0000-0000-0000CE520000}"/>
    <cellStyle name="Normal 23 5 5" xfId="21198" xr:uid="{00000000-0005-0000-0000-0000CF520000}"/>
    <cellStyle name="Normal 23 5 5 2" xfId="21199" xr:uid="{00000000-0005-0000-0000-0000D0520000}"/>
    <cellStyle name="Normal 23 5 5 2 2" xfId="21200" xr:uid="{00000000-0005-0000-0000-0000D1520000}"/>
    <cellStyle name="Normal 23 5 5 3" xfId="21201" xr:uid="{00000000-0005-0000-0000-0000D2520000}"/>
    <cellStyle name="Normal 23 5 6" xfId="21202" xr:uid="{00000000-0005-0000-0000-0000D3520000}"/>
    <cellStyle name="Normal 23 5 6 2" xfId="21203" xr:uid="{00000000-0005-0000-0000-0000D4520000}"/>
    <cellStyle name="Normal 23 5 7" xfId="21204" xr:uid="{00000000-0005-0000-0000-0000D5520000}"/>
    <cellStyle name="Normal 23 5 7 2" xfId="21205" xr:uid="{00000000-0005-0000-0000-0000D6520000}"/>
    <cellStyle name="Normal 23 5 8" xfId="21206" xr:uid="{00000000-0005-0000-0000-0000D7520000}"/>
    <cellStyle name="Normal 23 6" xfId="21207" xr:uid="{00000000-0005-0000-0000-0000D8520000}"/>
    <cellStyle name="Normal 23 6 2" xfId="21208" xr:uid="{00000000-0005-0000-0000-0000D9520000}"/>
    <cellStyle name="Normal 23 6 2 2" xfId="21209" xr:uid="{00000000-0005-0000-0000-0000DA520000}"/>
    <cellStyle name="Normal 23 6 2 2 2" xfId="21210" xr:uid="{00000000-0005-0000-0000-0000DB520000}"/>
    <cellStyle name="Normal 23 6 2 3" xfId="21211" xr:uid="{00000000-0005-0000-0000-0000DC520000}"/>
    <cellStyle name="Normal 23 6 3" xfId="21212" xr:uid="{00000000-0005-0000-0000-0000DD520000}"/>
    <cellStyle name="Normal 23 6 3 2" xfId="21213" xr:uid="{00000000-0005-0000-0000-0000DE520000}"/>
    <cellStyle name="Normal 23 6 3 2 2" xfId="21214" xr:uid="{00000000-0005-0000-0000-0000DF520000}"/>
    <cellStyle name="Normal 23 6 3 3" xfId="21215" xr:uid="{00000000-0005-0000-0000-0000E0520000}"/>
    <cellStyle name="Normal 23 6 4" xfId="21216" xr:uid="{00000000-0005-0000-0000-0000E1520000}"/>
    <cellStyle name="Normal 23 6 4 2" xfId="21217" xr:uid="{00000000-0005-0000-0000-0000E2520000}"/>
    <cellStyle name="Normal 23 6 4 2 2" xfId="21218" xr:uid="{00000000-0005-0000-0000-0000E3520000}"/>
    <cellStyle name="Normal 23 6 4 3" xfId="21219" xr:uid="{00000000-0005-0000-0000-0000E4520000}"/>
    <cellStyle name="Normal 23 6 5" xfId="21220" xr:uid="{00000000-0005-0000-0000-0000E5520000}"/>
    <cellStyle name="Normal 23 6 5 2" xfId="21221" xr:uid="{00000000-0005-0000-0000-0000E6520000}"/>
    <cellStyle name="Normal 23 6 6" xfId="21222" xr:uid="{00000000-0005-0000-0000-0000E7520000}"/>
    <cellStyle name="Normal 23 6 6 2" xfId="21223" xr:uid="{00000000-0005-0000-0000-0000E8520000}"/>
    <cellStyle name="Normal 23 6 7" xfId="21224" xr:uid="{00000000-0005-0000-0000-0000E9520000}"/>
    <cellStyle name="Normal 23 7" xfId="21225" xr:uid="{00000000-0005-0000-0000-0000EA520000}"/>
    <cellStyle name="Normal 23 7 2" xfId="21226" xr:uid="{00000000-0005-0000-0000-0000EB520000}"/>
    <cellStyle name="Normal 23 7 2 2" xfId="21227" xr:uid="{00000000-0005-0000-0000-0000EC520000}"/>
    <cellStyle name="Normal 23 7 2 2 2" xfId="21228" xr:uid="{00000000-0005-0000-0000-0000ED520000}"/>
    <cellStyle name="Normal 23 7 2 3" xfId="21229" xr:uid="{00000000-0005-0000-0000-0000EE520000}"/>
    <cellStyle name="Normal 23 7 3" xfId="21230" xr:uid="{00000000-0005-0000-0000-0000EF520000}"/>
    <cellStyle name="Normal 23 7 3 2" xfId="21231" xr:uid="{00000000-0005-0000-0000-0000F0520000}"/>
    <cellStyle name="Normal 23 7 3 2 2" xfId="21232" xr:uid="{00000000-0005-0000-0000-0000F1520000}"/>
    <cellStyle name="Normal 23 7 3 3" xfId="21233" xr:uid="{00000000-0005-0000-0000-0000F2520000}"/>
    <cellStyle name="Normal 23 7 4" xfId="21234" xr:uid="{00000000-0005-0000-0000-0000F3520000}"/>
    <cellStyle name="Normal 23 7 4 2" xfId="21235" xr:uid="{00000000-0005-0000-0000-0000F4520000}"/>
    <cellStyle name="Normal 23 7 4 2 2" xfId="21236" xr:uid="{00000000-0005-0000-0000-0000F5520000}"/>
    <cellStyle name="Normal 23 7 4 3" xfId="21237" xr:uid="{00000000-0005-0000-0000-0000F6520000}"/>
    <cellStyle name="Normal 23 7 5" xfId="21238" xr:uid="{00000000-0005-0000-0000-0000F7520000}"/>
    <cellStyle name="Normal 23 7 5 2" xfId="21239" xr:uid="{00000000-0005-0000-0000-0000F8520000}"/>
    <cellStyle name="Normal 23 7 6" xfId="21240" xr:uid="{00000000-0005-0000-0000-0000F9520000}"/>
    <cellStyle name="Normal 23 7 6 2" xfId="21241" xr:uid="{00000000-0005-0000-0000-0000FA520000}"/>
    <cellStyle name="Normal 23 7 7" xfId="21242" xr:uid="{00000000-0005-0000-0000-0000FB520000}"/>
    <cellStyle name="Normal 23 8" xfId="21243" xr:uid="{00000000-0005-0000-0000-0000FC520000}"/>
    <cellStyle name="Normal 23 8 2" xfId="21244" xr:uid="{00000000-0005-0000-0000-0000FD520000}"/>
    <cellStyle name="Normal 23 8 2 2" xfId="21245" xr:uid="{00000000-0005-0000-0000-0000FE520000}"/>
    <cellStyle name="Normal 23 8 3" xfId="21246" xr:uid="{00000000-0005-0000-0000-0000FF520000}"/>
    <cellStyle name="Normal 23 9" xfId="21247" xr:uid="{00000000-0005-0000-0000-000000530000}"/>
    <cellStyle name="Normal 23 9 2" xfId="21248" xr:uid="{00000000-0005-0000-0000-000001530000}"/>
    <cellStyle name="Normal 23 9 2 2" xfId="21249" xr:uid="{00000000-0005-0000-0000-000002530000}"/>
    <cellStyle name="Normal 23 9 3" xfId="21250" xr:uid="{00000000-0005-0000-0000-000003530000}"/>
    <cellStyle name="Normal 23_Confidential Information" xfId="21251" xr:uid="{00000000-0005-0000-0000-000004530000}"/>
    <cellStyle name="Normal 24" xfId="21252" xr:uid="{00000000-0005-0000-0000-000005530000}"/>
    <cellStyle name="Normal 24 10" xfId="21253" xr:uid="{00000000-0005-0000-0000-000006530000}"/>
    <cellStyle name="Normal 24 10 2" xfId="21254" xr:uid="{00000000-0005-0000-0000-000007530000}"/>
    <cellStyle name="Normal 24 10 2 2" xfId="21255" xr:uid="{00000000-0005-0000-0000-000008530000}"/>
    <cellStyle name="Normal 24 10 3" xfId="21256" xr:uid="{00000000-0005-0000-0000-000009530000}"/>
    <cellStyle name="Normal 24 11" xfId="21257" xr:uid="{00000000-0005-0000-0000-00000A530000}"/>
    <cellStyle name="Normal 24 11 2" xfId="21258" xr:uid="{00000000-0005-0000-0000-00000B530000}"/>
    <cellStyle name="Normal 24 12" xfId="21259" xr:uid="{00000000-0005-0000-0000-00000C530000}"/>
    <cellStyle name="Normal 24 12 2" xfId="21260" xr:uid="{00000000-0005-0000-0000-00000D530000}"/>
    <cellStyle name="Normal 24 13" xfId="21261" xr:uid="{00000000-0005-0000-0000-00000E530000}"/>
    <cellStyle name="Normal 24 2" xfId="21262" xr:uid="{00000000-0005-0000-0000-00000F530000}"/>
    <cellStyle name="Normal 24 2 10" xfId="21263" xr:uid="{00000000-0005-0000-0000-000010530000}"/>
    <cellStyle name="Normal 24 2 10 2" xfId="21264" xr:uid="{00000000-0005-0000-0000-000011530000}"/>
    <cellStyle name="Normal 24 2 11" xfId="21265" xr:uid="{00000000-0005-0000-0000-000012530000}"/>
    <cellStyle name="Normal 24 2 2" xfId="21266" xr:uid="{00000000-0005-0000-0000-000013530000}"/>
    <cellStyle name="Normal 24 2 2 2" xfId="21267" xr:uid="{00000000-0005-0000-0000-000014530000}"/>
    <cellStyle name="Normal 24 2 2 2 2" xfId="21268" xr:uid="{00000000-0005-0000-0000-000015530000}"/>
    <cellStyle name="Normal 24 2 2 2 2 2" xfId="21269" xr:uid="{00000000-0005-0000-0000-000016530000}"/>
    <cellStyle name="Normal 24 2 2 2 2 2 2" xfId="21270" xr:uid="{00000000-0005-0000-0000-000017530000}"/>
    <cellStyle name="Normal 24 2 2 2 2 3" xfId="21271" xr:uid="{00000000-0005-0000-0000-000018530000}"/>
    <cellStyle name="Normal 24 2 2 2 3" xfId="21272" xr:uid="{00000000-0005-0000-0000-000019530000}"/>
    <cellStyle name="Normal 24 2 2 2 3 2" xfId="21273" xr:uid="{00000000-0005-0000-0000-00001A530000}"/>
    <cellStyle name="Normal 24 2 2 2 3 2 2" xfId="21274" xr:uid="{00000000-0005-0000-0000-00001B530000}"/>
    <cellStyle name="Normal 24 2 2 2 3 3" xfId="21275" xr:uid="{00000000-0005-0000-0000-00001C530000}"/>
    <cellStyle name="Normal 24 2 2 2 4" xfId="21276" xr:uid="{00000000-0005-0000-0000-00001D530000}"/>
    <cellStyle name="Normal 24 2 2 2 4 2" xfId="21277" xr:uid="{00000000-0005-0000-0000-00001E530000}"/>
    <cellStyle name="Normal 24 2 2 2 4 2 2" xfId="21278" xr:uid="{00000000-0005-0000-0000-00001F530000}"/>
    <cellStyle name="Normal 24 2 2 2 4 3" xfId="21279" xr:uid="{00000000-0005-0000-0000-000020530000}"/>
    <cellStyle name="Normal 24 2 2 2 5" xfId="21280" xr:uid="{00000000-0005-0000-0000-000021530000}"/>
    <cellStyle name="Normal 24 2 2 2 5 2" xfId="21281" xr:uid="{00000000-0005-0000-0000-000022530000}"/>
    <cellStyle name="Normal 24 2 2 2 6" xfId="21282" xr:uid="{00000000-0005-0000-0000-000023530000}"/>
    <cellStyle name="Normal 24 2 2 2 6 2" xfId="21283" xr:uid="{00000000-0005-0000-0000-000024530000}"/>
    <cellStyle name="Normal 24 2 2 2 7" xfId="21284" xr:uid="{00000000-0005-0000-0000-000025530000}"/>
    <cellStyle name="Normal 24 2 2 3" xfId="21285" xr:uid="{00000000-0005-0000-0000-000026530000}"/>
    <cellStyle name="Normal 24 2 2 3 2" xfId="21286" xr:uid="{00000000-0005-0000-0000-000027530000}"/>
    <cellStyle name="Normal 24 2 2 3 2 2" xfId="21287" xr:uid="{00000000-0005-0000-0000-000028530000}"/>
    <cellStyle name="Normal 24 2 2 3 2 2 2" xfId="21288" xr:uid="{00000000-0005-0000-0000-000029530000}"/>
    <cellStyle name="Normal 24 2 2 3 2 3" xfId="21289" xr:uid="{00000000-0005-0000-0000-00002A530000}"/>
    <cellStyle name="Normal 24 2 2 3 3" xfId="21290" xr:uid="{00000000-0005-0000-0000-00002B530000}"/>
    <cellStyle name="Normal 24 2 2 3 3 2" xfId="21291" xr:uid="{00000000-0005-0000-0000-00002C530000}"/>
    <cellStyle name="Normal 24 2 2 3 3 2 2" xfId="21292" xr:uid="{00000000-0005-0000-0000-00002D530000}"/>
    <cellStyle name="Normal 24 2 2 3 3 3" xfId="21293" xr:uid="{00000000-0005-0000-0000-00002E530000}"/>
    <cellStyle name="Normal 24 2 2 3 4" xfId="21294" xr:uid="{00000000-0005-0000-0000-00002F530000}"/>
    <cellStyle name="Normal 24 2 2 3 4 2" xfId="21295" xr:uid="{00000000-0005-0000-0000-000030530000}"/>
    <cellStyle name="Normal 24 2 2 3 4 2 2" xfId="21296" xr:uid="{00000000-0005-0000-0000-000031530000}"/>
    <cellStyle name="Normal 24 2 2 3 4 3" xfId="21297" xr:uid="{00000000-0005-0000-0000-000032530000}"/>
    <cellStyle name="Normal 24 2 2 3 5" xfId="21298" xr:uid="{00000000-0005-0000-0000-000033530000}"/>
    <cellStyle name="Normal 24 2 2 3 5 2" xfId="21299" xr:uid="{00000000-0005-0000-0000-000034530000}"/>
    <cellStyle name="Normal 24 2 2 3 6" xfId="21300" xr:uid="{00000000-0005-0000-0000-000035530000}"/>
    <cellStyle name="Normal 24 2 2 3 6 2" xfId="21301" xr:uid="{00000000-0005-0000-0000-000036530000}"/>
    <cellStyle name="Normal 24 2 2 3 7" xfId="21302" xr:uid="{00000000-0005-0000-0000-000037530000}"/>
    <cellStyle name="Normal 24 2 2 4" xfId="21303" xr:uid="{00000000-0005-0000-0000-000038530000}"/>
    <cellStyle name="Normal 24 2 2 4 2" xfId="21304" xr:uid="{00000000-0005-0000-0000-000039530000}"/>
    <cellStyle name="Normal 24 2 2 4 2 2" xfId="21305" xr:uid="{00000000-0005-0000-0000-00003A530000}"/>
    <cellStyle name="Normal 24 2 2 4 3" xfId="21306" xr:uid="{00000000-0005-0000-0000-00003B530000}"/>
    <cellStyle name="Normal 24 2 2 5" xfId="21307" xr:uid="{00000000-0005-0000-0000-00003C530000}"/>
    <cellStyle name="Normal 24 2 2 5 2" xfId="21308" xr:uid="{00000000-0005-0000-0000-00003D530000}"/>
    <cellStyle name="Normal 24 2 2 5 2 2" xfId="21309" xr:uid="{00000000-0005-0000-0000-00003E530000}"/>
    <cellStyle name="Normal 24 2 2 5 3" xfId="21310" xr:uid="{00000000-0005-0000-0000-00003F530000}"/>
    <cellStyle name="Normal 24 2 2 6" xfId="21311" xr:uid="{00000000-0005-0000-0000-000040530000}"/>
    <cellStyle name="Normal 24 2 2 6 2" xfId="21312" xr:uid="{00000000-0005-0000-0000-000041530000}"/>
    <cellStyle name="Normal 24 2 2 6 2 2" xfId="21313" xr:uid="{00000000-0005-0000-0000-000042530000}"/>
    <cellStyle name="Normal 24 2 2 6 3" xfId="21314" xr:uid="{00000000-0005-0000-0000-000043530000}"/>
    <cellStyle name="Normal 24 2 2 7" xfId="21315" xr:uid="{00000000-0005-0000-0000-000044530000}"/>
    <cellStyle name="Normal 24 2 2 7 2" xfId="21316" xr:uid="{00000000-0005-0000-0000-000045530000}"/>
    <cellStyle name="Normal 24 2 2 8" xfId="21317" xr:uid="{00000000-0005-0000-0000-000046530000}"/>
    <cellStyle name="Normal 24 2 2 8 2" xfId="21318" xr:uid="{00000000-0005-0000-0000-000047530000}"/>
    <cellStyle name="Normal 24 2 2 9" xfId="21319" xr:uid="{00000000-0005-0000-0000-000048530000}"/>
    <cellStyle name="Normal 24 2 3" xfId="21320" xr:uid="{00000000-0005-0000-0000-000049530000}"/>
    <cellStyle name="Normal 24 2 3 2" xfId="21321" xr:uid="{00000000-0005-0000-0000-00004A530000}"/>
    <cellStyle name="Normal 24 2 3 2 2" xfId="21322" xr:uid="{00000000-0005-0000-0000-00004B530000}"/>
    <cellStyle name="Normal 24 2 3 2 2 2" xfId="21323" xr:uid="{00000000-0005-0000-0000-00004C530000}"/>
    <cellStyle name="Normal 24 2 3 2 2 2 2" xfId="21324" xr:uid="{00000000-0005-0000-0000-00004D530000}"/>
    <cellStyle name="Normal 24 2 3 2 2 3" xfId="21325" xr:uid="{00000000-0005-0000-0000-00004E530000}"/>
    <cellStyle name="Normal 24 2 3 2 3" xfId="21326" xr:uid="{00000000-0005-0000-0000-00004F530000}"/>
    <cellStyle name="Normal 24 2 3 2 3 2" xfId="21327" xr:uid="{00000000-0005-0000-0000-000050530000}"/>
    <cellStyle name="Normal 24 2 3 2 3 2 2" xfId="21328" xr:uid="{00000000-0005-0000-0000-000051530000}"/>
    <cellStyle name="Normal 24 2 3 2 3 3" xfId="21329" xr:uid="{00000000-0005-0000-0000-000052530000}"/>
    <cellStyle name="Normal 24 2 3 2 4" xfId="21330" xr:uid="{00000000-0005-0000-0000-000053530000}"/>
    <cellStyle name="Normal 24 2 3 2 4 2" xfId="21331" xr:uid="{00000000-0005-0000-0000-000054530000}"/>
    <cellStyle name="Normal 24 2 3 2 4 2 2" xfId="21332" xr:uid="{00000000-0005-0000-0000-000055530000}"/>
    <cellStyle name="Normal 24 2 3 2 4 3" xfId="21333" xr:uid="{00000000-0005-0000-0000-000056530000}"/>
    <cellStyle name="Normal 24 2 3 2 5" xfId="21334" xr:uid="{00000000-0005-0000-0000-000057530000}"/>
    <cellStyle name="Normal 24 2 3 2 5 2" xfId="21335" xr:uid="{00000000-0005-0000-0000-000058530000}"/>
    <cellStyle name="Normal 24 2 3 2 6" xfId="21336" xr:uid="{00000000-0005-0000-0000-000059530000}"/>
    <cellStyle name="Normal 24 2 3 2 6 2" xfId="21337" xr:uid="{00000000-0005-0000-0000-00005A530000}"/>
    <cellStyle name="Normal 24 2 3 2 7" xfId="21338" xr:uid="{00000000-0005-0000-0000-00005B530000}"/>
    <cellStyle name="Normal 24 2 3 3" xfId="21339" xr:uid="{00000000-0005-0000-0000-00005C530000}"/>
    <cellStyle name="Normal 24 2 3 3 2" xfId="21340" xr:uid="{00000000-0005-0000-0000-00005D530000}"/>
    <cellStyle name="Normal 24 2 3 3 2 2" xfId="21341" xr:uid="{00000000-0005-0000-0000-00005E530000}"/>
    <cellStyle name="Normal 24 2 3 3 3" xfId="21342" xr:uid="{00000000-0005-0000-0000-00005F530000}"/>
    <cellStyle name="Normal 24 2 3 4" xfId="21343" xr:uid="{00000000-0005-0000-0000-000060530000}"/>
    <cellStyle name="Normal 24 2 3 4 2" xfId="21344" xr:uid="{00000000-0005-0000-0000-000061530000}"/>
    <cellStyle name="Normal 24 2 3 4 2 2" xfId="21345" xr:uid="{00000000-0005-0000-0000-000062530000}"/>
    <cellStyle name="Normal 24 2 3 4 3" xfId="21346" xr:uid="{00000000-0005-0000-0000-000063530000}"/>
    <cellStyle name="Normal 24 2 3 5" xfId="21347" xr:uid="{00000000-0005-0000-0000-000064530000}"/>
    <cellStyle name="Normal 24 2 3 5 2" xfId="21348" xr:uid="{00000000-0005-0000-0000-000065530000}"/>
    <cellStyle name="Normal 24 2 3 5 2 2" xfId="21349" xr:uid="{00000000-0005-0000-0000-000066530000}"/>
    <cellStyle name="Normal 24 2 3 5 3" xfId="21350" xr:uid="{00000000-0005-0000-0000-000067530000}"/>
    <cellStyle name="Normal 24 2 3 6" xfId="21351" xr:uid="{00000000-0005-0000-0000-000068530000}"/>
    <cellStyle name="Normal 24 2 3 6 2" xfId="21352" xr:uid="{00000000-0005-0000-0000-000069530000}"/>
    <cellStyle name="Normal 24 2 3 7" xfId="21353" xr:uid="{00000000-0005-0000-0000-00006A530000}"/>
    <cellStyle name="Normal 24 2 3 7 2" xfId="21354" xr:uid="{00000000-0005-0000-0000-00006B530000}"/>
    <cellStyle name="Normal 24 2 3 8" xfId="21355" xr:uid="{00000000-0005-0000-0000-00006C530000}"/>
    <cellStyle name="Normal 24 2 4" xfId="21356" xr:uid="{00000000-0005-0000-0000-00006D530000}"/>
    <cellStyle name="Normal 24 2 4 2" xfId="21357" xr:uid="{00000000-0005-0000-0000-00006E530000}"/>
    <cellStyle name="Normal 24 2 4 2 2" xfId="21358" xr:uid="{00000000-0005-0000-0000-00006F530000}"/>
    <cellStyle name="Normal 24 2 4 2 2 2" xfId="21359" xr:uid="{00000000-0005-0000-0000-000070530000}"/>
    <cellStyle name="Normal 24 2 4 2 3" xfId="21360" xr:uid="{00000000-0005-0000-0000-000071530000}"/>
    <cellStyle name="Normal 24 2 4 3" xfId="21361" xr:uid="{00000000-0005-0000-0000-000072530000}"/>
    <cellStyle name="Normal 24 2 4 3 2" xfId="21362" xr:uid="{00000000-0005-0000-0000-000073530000}"/>
    <cellStyle name="Normal 24 2 4 3 2 2" xfId="21363" xr:uid="{00000000-0005-0000-0000-000074530000}"/>
    <cellStyle name="Normal 24 2 4 3 3" xfId="21364" xr:uid="{00000000-0005-0000-0000-000075530000}"/>
    <cellStyle name="Normal 24 2 4 4" xfId="21365" xr:uid="{00000000-0005-0000-0000-000076530000}"/>
    <cellStyle name="Normal 24 2 4 4 2" xfId="21366" xr:uid="{00000000-0005-0000-0000-000077530000}"/>
    <cellStyle name="Normal 24 2 4 4 2 2" xfId="21367" xr:uid="{00000000-0005-0000-0000-000078530000}"/>
    <cellStyle name="Normal 24 2 4 4 3" xfId="21368" xr:uid="{00000000-0005-0000-0000-000079530000}"/>
    <cellStyle name="Normal 24 2 4 5" xfId="21369" xr:uid="{00000000-0005-0000-0000-00007A530000}"/>
    <cellStyle name="Normal 24 2 4 5 2" xfId="21370" xr:uid="{00000000-0005-0000-0000-00007B530000}"/>
    <cellStyle name="Normal 24 2 4 6" xfId="21371" xr:uid="{00000000-0005-0000-0000-00007C530000}"/>
    <cellStyle name="Normal 24 2 4 6 2" xfId="21372" xr:uid="{00000000-0005-0000-0000-00007D530000}"/>
    <cellStyle name="Normal 24 2 4 7" xfId="21373" xr:uid="{00000000-0005-0000-0000-00007E530000}"/>
    <cellStyle name="Normal 24 2 5" xfId="21374" xr:uid="{00000000-0005-0000-0000-00007F530000}"/>
    <cellStyle name="Normal 24 2 5 2" xfId="21375" xr:uid="{00000000-0005-0000-0000-000080530000}"/>
    <cellStyle name="Normal 24 2 5 2 2" xfId="21376" xr:uid="{00000000-0005-0000-0000-000081530000}"/>
    <cellStyle name="Normal 24 2 5 2 2 2" xfId="21377" xr:uid="{00000000-0005-0000-0000-000082530000}"/>
    <cellStyle name="Normal 24 2 5 2 3" xfId="21378" xr:uid="{00000000-0005-0000-0000-000083530000}"/>
    <cellStyle name="Normal 24 2 5 3" xfId="21379" xr:uid="{00000000-0005-0000-0000-000084530000}"/>
    <cellStyle name="Normal 24 2 5 3 2" xfId="21380" xr:uid="{00000000-0005-0000-0000-000085530000}"/>
    <cellStyle name="Normal 24 2 5 3 2 2" xfId="21381" xr:uid="{00000000-0005-0000-0000-000086530000}"/>
    <cellStyle name="Normal 24 2 5 3 3" xfId="21382" xr:uid="{00000000-0005-0000-0000-000087530000}"/>
    <cellStyle name="Normal 24 2 5 4" xfId="21383" xr:uid="{00000000-0005-0000-0000-000088530000}"/>
    <cellStyle name="Normal 24 2 5 4 2" xfId="21384" xr:uid="{00000000-0005-0000-0000-000089530000}"/>
    <cellStyle name="Normal 24 2 5 4 2 2" xfId="21385" xr:uid="{00000000-0005-0000-0000-00008A530000}"/>
    <cellStyle name="Normal 24 2 5 4 3" xfId="21386" xr:uid="{00000000-0005-0000-0000-00008B530000}"/>
    <cellStyle name="Normal 24 2 5 5" xfId="21387" xr:uid="{00000000-0005-0000-0000-00008C530000}"/>
    <cellStyle name="Normal 24 2 5 5 2" xfId="21388" xr:uid="{00000000-0005-0000-0000-00008D530000}"/>
    <cellStyle name="Normal 24 2 5 6" xfId="21389" xr:uid="{00000000-0005-0000-0000-00008E530000}"/>
    <cellStyle name="Normal 24 2 5 6 2" xfId="21390" xr:uid="{00000000-0005-0000-0000-00008F530000}"/>
    <cellStyle name="Normal 24 2 5 7" xfId="21391" xr:uid="{00000000-0005-0000-0000-000090530000}"/>
    <cellStyle name="Normal 24 2 6" xfId="21392" xr:uid="{00000000-0005-0000-0000-000091530000}"/>
    <cellStyle name="Normal 24 2 6 2" xfId="21393" xr:uid="{00000000-0005-0000-0000-000092530000}"/>
    <cellStyle name="Normal 24 2 6 2 2" xfId="21394" xr:uid="{00000000-0005-0000-0000-000093530000}"/>
    <cellStyle name="Normal 24 2 6 3" xfId="21395" xr:uid="{00000000-0005-0000-0000-000094530000}"/>
    <cellStyle name="Normal 24 2 7" xfId="21396" xr:uid="{00000000-0005-0000-0000-000095530000}"/>
    <cellStyle name="Normal 24 2 7 2" xfId="21397" xr:uid="{00000000-0005-0000-0000-000096530000}"/>
    <cellStyle name="Normal 24 2 7 2 2" xfId="21398" xr:uid="{00000000-0005-0000-0000-000097530000}"/>
    <cellStyle name="Normal 24 2 7 3" xfId="21399" xr:uid="{00000000-0005-0000-0000-000098530000}"/>
    <cellStyle name="Normal 24 2 8" xfId="21400" xr:uid="{00000000-0005-0000-0000-000099530000}"/>
    <cellStyle name="Normal 24 2 8 2" xfId="21401" xr:uid="{00000000-0005-0000-0000-00009A530000}"/>
    <cellStyle name="Normal 24 2 8 2 2" xfId="21402" xr:uid="{00000000-0005-0000-0000-00009B530000}"/>
    <cellStyle name="Normal 24 2 8 3" xfId="21403" xr:uid="{00000000-0005-0000-0000-00009C530000}"/>
    <cellStyle name="Normal 24 2 9" xfId="21404" xr:uid="{00000000-0005-0000-0000-00009D530000}"/>
    <cellStyle name="Normal 24 2 9 2" xfId="21405" xr:uid="{00000000-0005-0000-0000-00009E530000}"/>
    <cellStyle name="Normal 24 3" xfId="21406" xr:uid="{00000000-0005-0000-0000-00009F530000}"/>
    <cellStyle name="Normal 24 3 10" xfId="21407" xr:uid="{00000000-0005-0000-0000-0000A0530000}"/>
    <cellStyle name="Normal 24 3 10 2" xfId="21408" xr:uid="{00000000-0005-0000-0000-0000A1530000}"/>
    <cellStyle name="Normal 24 3 11" xfId="21409" xr:uid="{00000000-0005-0000-0000-0000A2530000}"/>
    <cellStyle name="Normal 24 3 2" xfId="21410" xr:uid="{00000000-0005-0000-0000-0000A3530000}"/>
    <cellStyle name="Normal 24 3 2 2" xfId="21411" xr:uid="{00000000-0005-0000-0000-0000A4530000}"/>
    <cellStyle name="Normal 24 3 2 2 2" xfId="21412" xr:uid="{00000000-0005-0000-0000-0000A5530000}"/>
    <cellStyle name="Normal 24 3 2 2 2 2" xfId="21413" xr:uid="{00000000-0005-0000-0000-0000A6530000}"/>
    <cellStyle name="Normal 24 3 2 2 2 2 2" xfId="21414" xr:uid="{00000000-0005-0000-0000-0000A7530000}"/>
    <cellStyle name="Normal 24 3 2 2 2 3" xfId="21415" xr:uid="{00000000-0005-0000-0000-0000A8530000}"/>
    <cellStyle name="Normal 24 3 2 2 3" xfId="21416" xr:uid="{00000000-0005-0000-0000-0000A9530000}"/>
    <cellStyle name="Normal 24 3 2 2 3 2" xfId="21417" xr:uid="{00000000-0005-0000-0000-0000AA530000}"/>
    <cellStyle name="Normal 24 3 2 2 3 2 2" xfId="21418" xr:uid="{00000000-0005-0000-0000-0000AB530000}"/>
    <cellStyle name="Normal 24 3 2 2 3 3" xfId="21419" xr:uid="{00000000-0005-0000-0000-0000AC530000}"/>
    <cellStyle name="Normal 24 3 2 2 4" xfId="21420" xr:uid="{00000000-0005-0000-0000-0000AD530000}"/>
    <cellStyle name="Normal 24 3 2 2 4 2" xfId="21421" xr:uid="{00000000-0005-0000-0000-0000AE530000}"/>
    <cellStyle name="Normal 24 3 2 2 4 2 2" xfId="21422" xr:uid="{00000000-0005-0000-0000-0000AF530000}"/>
    <cellStyle name="Normal 24 3 2 2 4 3" xfId="21423" xr:uid="{00000000-0005-0000-0000-0000B0530000}"/>
    <cellStyle name="Normal 24 3 2 2 5" xfId="21424" xr:uid="{00000000-0005-0000-0000-0000B1530000}"/>
    <cellStyle name="Normal 24 3 2 2 5 2" xfId="21425" xr:uid="{00000000-0005-0000-0000-0000B2530000}"/>
    <cellStyle name="Normal 24 3 2 2 6" xfId="21426" xr:uid="{00000000-0005-0000-0000-0000B3530000}"/>
    <cellStyle name="Normal 24 3 2 2 6 2" xfId="21427" xr:uid="{00000000-0005-0000-0000-0000B4530000}"/>
    <cellStyle name="Normal 24 3 2 2 7" xfId="21428" xr:uid="{00000000-0005-0000-0000-0000B5530000}"/>
    <cellStyle name="Normal 24 3 2 3" xfId="21429" xr:uid="{00000000-0005-0000-0000-0000B6530000}"/>
    <cellStyle name="Normal 24 3 2 3 2" xfId="21430" xr:uid="{00000000-0005-0000-0000-0000B7530000}"/>
    <cellStyle name="Normal 24 3 2 3 2 2" xfId="21431" xr:uid="{00000000-0005-0000-0000-0000B8530000}"/>
    <cellStyle name="Normal 24 3 2 3 2 2 2" xfId="21432" xr:uid="{00000000-0005-0000-0000-0000B9530000}"/>
    <cellStyle name="Normal 24 3 2 3 2 3" xfId="21433" xr:uid="{00000000-0005-0000-0000-0000BA530000}"/>
    <cellStyle name="Normal 24 3 2 3 3" xfId="21434" xr:uid="{00000000-0005-0000-0000-0000BB530000}"/>
    <cellStyle name="Normal 24 3 2 3 3 2" xfId="21435" xr:uid="{00000000-0005-0000-0000-0000BC530000}"/>
    <cellStyle name="Normal 24 3 2 3 3 2 2" xfId="21436" xr:uid="{00000000-0005-0000-0000-0000BD530000}"/>
    <cellStyle name="Normal 24 3 2 3 3 3" xfId="21437" xr:uid="{00000000-0005-0000-0000-0000BE530000}"/>
    <cellStyle name="Normal 24 3 2 3 4" xfId="21438" xr:uid="{00000000-0005-0000-0000-0000BF530000}"/>
    <cellStyle name="Normal 24 3 2 3 4 2" xfId="21439" xr:uid="{00000000-0005-0000-0000-0000C0530000}"/>
    <cellStyle name="Normal 24 3 2 3 4 2 2" xfId="21440" xr:uid="{00000000-0005-0000-0000-0000C1530000}"/>
    <cellStyle name="Normal 24 3 2 3 4 3" xfId="21441" xr:uid="{00000000-0005-0000-0000-0000C2530000}"/>
    <cellStyle name="Normal 24 3 2 3 5" xfId="21442" xr:uid="{00000000-0005-0000-0000-0000C3530000}"/>
    <cellStyle name="Normal 24 3 2 3 5 2" xfId="21443" xr:uid="{00000000-0005-0000-0000-0000C4530000}"/>
    <cellStyle name="Normal 24 3 2 3 6" xfId="21444" xr:uid="{00000000-0005-0000-0000-0000C5530000}"/>
    <cellStyle name="Normal 24 3 2 3 6 2" xfId="21445" xr:uid="{00000000-0005-0000-0000-0000C6530000}"/>
    <cellStyle name="Normal 24 3 2 3 7" xfId="21446" xr:uid="{00000000-0005-0000-0000-0000C7530000}"/>
    <cellStyle name="Normal 24 3 2 4" xfId="21447" xr:uid="{00000000-0005-0000-0000-0000C8530000}"/>
    <cellStyle name="Normal 24 3 2 4 2" xfId="21448" xr:uid="{00000000-0005-0000-0000-0000C9530000}"/>
    <cellStyle name="Normal 24 3 2 4 2 2" xfId="21449" xr:uid="{00000000-0005-0000-0000-0000CA530000}"/>
    <cellStyle name="Normal 24 3 2 4 3" xfId="21450" xr:uid="{00000000-0005-0000-0000-0000CB530000}"/>
    <cellStyle name="Normal 24 3 2 5" xfId="21451" xr:uid="{00000000-0005-0000-0000-0000CC530000}"/>
    <cellStyle name="Normal 24 3 2 5 2" xfId="21452" xr:uid="{00000000-0005-0000-0000-0000CD530000}"/>
    <cellStyle name="Normal 24 3 2 5 2 2" xfId="21453" xr:uid="{00000000-0005-0000-0000-0000CE530000}"/>
    <cellStyle name="Normal 24 3 2 5 3" xfId="21454" xr:uid="{00000000-0005-0000-0000-0000CF530000}"/>
    <cellStyle name="Normal 24 3 2 6" xfId="21455" xr:uid="{00000000-0005-0000-0000-0000D0530000}"/>
    <cellStyle name="Normal 24 3 2 6 2" xfId="21456" xr:uid="{00000000-0005-0000-0000-0000D1530000}"/>
    <cellStyle name="Normal 24 3 2 6 2 2" xfId="21457" xr:uid="{00000000-0005-0000-0000-0000D2530000}"/>
    <cellStyle name="Normal 24 3 2 6 3" xfId="21458" xr:uid="{00000000-0005-0000-0000-0000D3530000}"/>
    <cellStyle name="Normal 24 3 2 7" xfId="21459" xr:uid="{00000000-0005-0000-0000-0000D4530000}"/>
    <cellStyle name="Normal 24 3 2 7 2" xfId="21460" xr:uid="{00000000-0005-0000-0000-0000D5530000}"/>
    <cellStyle name="Normal 24 3 2 8" xfId="21461" xr:uid="{00000000-0005-0000-0000-0000D6530000}"/>
    <cellStyle name="Normal 24 3 2 8 2" xfId="21462" xr:uid="{00000000-0005-0000-0000-0000D7530000}"/>
    <cellStyle name="Normal 24 3 2 9" xfId="21463" xr:uid="{00000000-0005-0000-0000-0000D8530000}"/>
    <cellStyle name="Normal 24 3 3" xfId="21464" xr:uid="{00000000-0005-0000-0000-0000D9530000}"/>
    <cellStyle name="Normal 24 3 3 2" xfId="21465" xr:uid="{00000000-0005-0000-0000-0000DA530000}"/>
    <cellStyle name="Normal 24 3 3 2 2" xfId="21466" xr:uid="{00000000-0005-0000-0000-0000DB530000}"/>
    <cellStyle name="Normal 24 3 3 2 2 2" xfId="21467" xr:uid="{00000000-0005-0000-0000-0000DC530000}"/>
    <cellStyle name="Normal 24 3 3 2 2 2 2" xfId="21468" xr:uid="{00000000-0005-0000-0000-0000DD530000}"/>
    <cellStyle name="Normal 24 3 3 2 2 3" xfId="21469" xr:uid="{00000000-0005-0000-0000-0000DE530000}"/>
    <cellStyle name="Normal 24 3 3 2 3" xfId="21470" xr:uid="{00000000-0005-0000-0000-0000DF530000}"/>
    <cellStyle name="Normal 24 3 3 2 3 2" xfId="21471" xr:uid="{00000000-0005-0000-0000-0000E0530000}"/>
    <cellStyle name="Normal 24 3 3 2 3 2 2" xfId="21472" xr:uid="{00000000-0005-0000-0000-0000E1530000}"/>
    <cellStyle name="Normal 24 3 3 2 3 3" xfId="21473" xr:uid="{00000000-0005-0000-0000-0000E2530000}"/>
    <cellStyle name="Normal 24 3 3 2 4" xfId="21474" xr:uid="{00000000-0005-0000-0000-0000E3530000}"/>
    <cellStyle name="Normal 24 3 3 2 4 2" xfId="21475" xr:uid="{00000000-0005-0000-0000-0000E4530000}"/>
    <cellStyle name="Normal 24 3 3 2 4 2 2" xfId="21476" xr:uid="{00000000-0005-0000-0000-0000E5530000}"/>
    <cellStyle name="Normal 24 3 3 2 4 3" xfId="21477" xr:uid="{00000000-0005-0000-0000-0000E6530000}"/>
    <cellStyle name="Normal 24 3 3 2 5" xfId="21478" xr:uid="{00000000-0005-0000-0000-0000E7530000}"/>
    <cellStyle name="Normal 24 3 3 2 5 2" xfId="21479" xr:uid="{00000000-0005-0000-0000-0000E8530000}"/>
    <cellStyle name="Normal 24 3 3 2 6" xfId="21480" xr:uid="{00000000-0005-0000-0000-0000E9530000}"/>
    <cellStyle name="Normal 24 3 3 2 6 2" xfId="21481" xr:uid="{00000000-0005-0000-0000-0000EA530000}"/>
    <cellStyle name="Normal 24 3 3 2 7" xfId="21482" xr:uid="{00000000-0005-0000-0000-0000EB530000}"/>
    <cellStyle name="Normal 24 3 3 3" xfId="21483" xr:uid="{00000000-0005-0000-0000-0000EC530000}"/>
    <cellStyle name="Normal 24 3 3 3 2" xfId="21484" xr:uid="{00000000-0005-0000-0000-0000ED530000}"/>
    <cellStyle name="Normal 24 3 3 3 2 2" xfId="21485" xr:uid="{00000000-0005-0000-0000-0000EE530000}"/>
    <cellStyle name="Normal 24 3 3 3 3" xfId="21486" xr:uid="{00000000-0005-0000-0000-0000EF530000}"/>
    <cellStyle name="Normal 24 3 3 4" xfId="21487" xr:uid="{00000000-0005-0000-0000-0000F0530000}"/>
    <cellStyle name="Normal 24 3 3 4 2" xfId="21488" xr:uid="{00000000-0005-0000-0000-0000F1530000}"/>
    <cellStyle name="Normal 24 3 3 4 2 2" xfId="21489" xr:uid="{00000000-0005-0000-0000-0000F2530000}"/>
    <cellStyle name="Normal 24 3 3 4 3" xfId="21490" xr:uid="{00000000-0005-0000-0000-0000F3530000}"/>
    <cellStyle name="Normal 24 3 3 5" xfId="21491" xr:uid="{00000000-0005-0000-0000-0000F4530000}"/>
    <cellStyle name="Normal 24 3 3 5 2" xfId="21492" xr:uid="{00000000-0005-0000-0000-0000F5530000}"/>
    <cellStyle name="Normal 24 3 3 5 2 2" xfId="21493" xr:uid="{00000000-0005-0000-0000-0000F6530000}"/>
    <cellStyle name="Normal 24 3 3 5 3" xfId="21494" xr:uid="{00000000-0005-0000-0000-0000F7530000}"/>
    <cellStyle name="Normal 24 3 3 6" xfId="21495" xr:uid="{00000000-0005-0000-0000-0000F8530000}"/>
    <cellStyle name="Normal 24 3 3 6 2" xfId="21496" xr:uid="{00000000-0005-0000-0000-0000F9530000}"/>
    <cellStyle name="Normal 24 3 3 7" xfId="21497" xr:uid="{00000000-0005-0000-0000-0000FA530000}"/>
    <cellStyle name="Normal 24 3 3 7 2" xfId="21498" xr:uid="{00000000-0005-0000-0000-0000FB530000}"/>
    <cellStyle name="Normal 24 3 3 8" xfId="21499" xr:uid="{00000000-0005-0000-0000-0000FC530000}"/>
    <cellStyle name="Normal 24 3 4" xfId="21500" xr:uid="{00000000-0005-0000-0000-0000FD530000}"/>
    <cellStyle name="Normal 24 3 4 2" xfId="21501" xr:uid="{00000000-0005-0000-0000-0000FE530000}"/>
    <cellStyle name="Normal 24 3 4 2 2" xfId="21502" xr:uid="{00000000-0005-0000-0000-0000FF530000}"/>
    <cellStyle name="Normal 24 3 4 2 2 2" xfId="21503" xr:uid="{00000000-0005-0000-0000-000000540000}"/>
    <cellStyle name="Normal 24 3 4 2 3" xfId="21504" xr:uid="{00000000-0005-0000-0000-000001540000}"/>
    <cellStyle name="Normal 24 3 4 3" xfId="21505" xr:uid="{00000000-0005-0000-0000-000002540000}"/>
    <cellStyle name="Normal 24 3 4 3 2" xfId="21506" xr:uid="{00000000-0005-0000-0000-000003540000}"/>
    <cellStyle name="Normal 24 3 4 3 2 2" xfId="21507" xr:uid="{00000000-0005-0000-0000-000004540000}"/>
    <cellStyle name="Normal 24 3 4 3 3" xfId="21508" xr:uid="{00000000-0005-0000-0000-000005540000}"/>
    <cellStyle name="Normal 24 3 4 4" xfId="21509" xr:uid="{00000000-0005-0000-0000-000006540000}"/>
    <cellStyle name="Normal 24 3 4 4 2" xfId="21510" xr:uid="{00000000-0005-0000-0000-000007540000}"/>
    <cellStyle name="Normal 24 3 4 4 2 2" xfId="21511" xr:uid="{00000000-0005-0000-0000-000008540000}"/>
    <cellStyle name="Normal 24 3 4 4 3" xfId="21512" xr:uid="{00000000-0005-0000-0000-000009540000}"/>
    <cellStyle name="Normal 24 3 4 5" xfId="21513" xr:uid="{00000000-0005-0000-0000-00000A540000}"/>
    <cellStyle name="Normal 24 3 4 5 2" xfId="21514" xr:uid="{00000000-0005-0000-0000-00000B540000}"/>
    <cellStyle name="Normal 24 3 4 6" xfId="21515" xr:uid="{00000000-0005-0000-0000-00000C540000}"/>
    <cellStyle name="Normal 24 3 4 6 2" xfId="21516" xr:uid="{00000000-0005-0000-0000-00000D540000}"/>
    <cellStyle name="Normal 24 3 4 7" xfId="21517" xr:uid="{00000000-0005-0000-0000-00000E540000}"/>
    <cellStyle name="Normal 24 3 5" xfId="21518" xr:uid="{00000000-0005-0000-0000-00000F540000}"/>
    <cellStyle name="Normal 24 3 5 2" xfId="21519" xr:uid="{00000000-0005-0000-0000-000010540000}"/>
    <cellStyle name="Normal 24 3 5 2 2" xfId="21520" xr:uid="{00000000-0005-0000-0000-000011540000}"/>
    <cellStyle name="Normal 24 3 5 2 2 2" xfId="21521" xr:uid="{00000000-0005-0000-0000-000012540000}"/>
    <cellStyle name="Normal 24 3 5 2 3" xfId="21522" xr:uid="{00000000-0005-0000-0000-000013540000}"/>
    <cellStyle name="Normal 24 3 5 3" xfId="21523" xr:uid="{00000000-0005-0000-0000-000014540000}"/>
    <cellStyle name="Normal 24 3 5 3 2" xfId="21524" xr:uid="{00000000-0005-0000-0000-000015540000}"/>
    <cellStyle name="Normal 24 3 5 3 2 2" xfId="21525" xr:uid="{00000000-0005-0000-0000-000016540000}"/>
    <cellStyle name="Normal 24 3 5 3 3" xfId="21526" xr:uid="{00000000-0005-0000-0000-000017540000}"/>
    <cellStyle name="Normal 24 3 5 4" xfId="21527" xr:uid="{00000000-0005-0000-0000-000018540000}"/>
    <cellStyle name="Normal 24 3 5 4 2" xfId="21528" xr:uid="{00000000-0005-0000-0000-000019540000}"/>
    <cellStyle name="Normal 24 3 5 4 2 2" xfId="21529" xr:uid="{00000000-0005-0000-0000-00001A540000}"/>
    <cellStyle name="Normal 24 3 5 4 3" xfId="21530" xr:uid="{00000000-0005-0000-0000-00001B540000}"/>
    <cellStyle name="Normal 24 3 5 5" xfId="21531" xr:uid="{00000000-0005-0000-0000-00001C540000}"/>
    <cellStyle name="Normal 24 3 5 5 2" xfId="21532" xr:uid="{00000000-0005-0000-0000-00001D540000}"/>
    <cellStyle name="Normal 24 3 5 6" xfId="21533" xr:uid="{00000000-0005-0000-0000-00001E540000}"/>
    <cellStyle name="Normal 24 3 5 6 2" xfId="21534" xr:uid="{00000000-0005-0000-0000-00001F540000}"/>
    <cellStyle name="Normal 24 3 5 7" xfId="21535" xr:uid="{00000000-0005-0000-0000-000020540000}"/>
    <cellStyle name="Normal 24 3 6" xfId="21536" xr:uid="{00000000-0005-0000-0000-000021540000}"/>
    <cellStyle name="Normal 24 3 6 2" xfId="21537" xr:uid="{00000000-0005-0000-0000-000022540000}"/>
    <cellStyle name="Normal 24 3 6 2 2" xfId="21538" xr:uid="{00000000-0005-0000-0000-000023540000}"/>
    <cellStyle name="Normal 24 3 6 3" xfId="21539" xr:uid="{00000000-0005-0000-0000-000024540000}"/>
    <cellStyle name="Normal 24 3 7" xfId="21540" xr:uid="{00000000-0005-0000-0000-000025540000}"/>
    <cellStyle name="Normal 24 3 7 2" xfId="21541" xr:uid="{00000000-0005-0000-0000-000026540000}"/>
    <cellStyle name="Normal 24 3 7 2 2" xfId="21542" xr:uid="{00000000-0005-0000-0000-000027540000}"/>
    <cellStyle name="Normal 24 3 7 3" xfId="21543" xr:uid="{00000000-0005-0000-0000-000028540000}"/>
    <cellStyle name="Normal 24 3 8" xfId="21544" xr:uid="{00000000-0005-0000-0000-000029540000}"/>
    <cellStyle name="Normal 24 3 8 2" xfId="21545" xr:uid="{00000000-0005-0000-0000-00002A540000}"/>
    <cellStyle name="Normal 24 3 8 2 2" xfId="21546" xr:uid="{00000000-0005-0000-0000-00002B540000}"/>
    <cellStyle name="Normal 24 3 8 3" xfId="21547" xr:uid="{00000000-0005-0000-0000-00002C540000}"/>
    <cellStyle name="Normal 24 3 9" xfId="21548" xr:uid="{00000000-0005-0000-0000-00002D540000}"/>
    <cellStyle name="Normal 24 3 9 2" xfId="21549" xr:uid="{00000000-0005-0000-0000-00002E540000}"/>
    <cellStyle name="Normal 24 4" xfId="21550" xr:uid="{00000000-0005-0000-0000-00002F540000}"/>
    <cellStyle name="Normal 24 4 2" xfId="21551" xr:uid="{00000000-0005-0000-0000-000030540000}"/>
    <cellStyle name="Normal 24 4 2 2" xfId="21552" xr:uid="{00000000-0005-0000-0000-000031540000}"/>
    <cellStyle name="Normal 24 4 2 2 2" xfId="21553" xr:uid="{00000000-0005-0000-0000-000032540000}"/>
    <cellStyle name="Normal 24 4 2 2 2 2" xfId="21554" xr:uid="{00000000-0005-0000-0000-000033540000}"/>
    <cellStyle name="Normal 24 4 2 2 3" xfId="21555" xr:uid="{00000000-0005-0000-0000-000034540000}"/>
    <cellStyle name="Normal 24 4 2 3" xfId="21556" xr:uid="{00000000-0005-0000-0000-000035540000}"/>
    <cellStyle name="Normal 24 4 2 3 2" xfId="21557" xr:uid="{00000000-0005-0000-0000-000036540000}"/>
    <cellStyle name="Normal 24 4 2 3 2 2" xfId="21558" xr:uid="{00000000-0005-0000-0000-000037540000}"/>
    <cellStyle name="Normal 24 4 2 3 3" xfId="21559" xr:uid="{00000000-0005-0000-0000-000038540000}"/>
    <cellStyle name="Normal 24 4 2 4" xfId="21560" xr:uid="{00000000-0005-0000-0000-000039540000}"/>
    <cellStyle name="Normal 24 4 2 4 2" xfId="21561" xr:uid="{00000000-0005-0000-0000-00003A540000}"/>
    <cellStyle name="Normal 24 4 2 4 2 2" xfId="21562" xr:uid="{00000000-0005-0000-0000-00003B540000}"/>
    <cellStyle name="Normal 24 4 2 4 3" xfId="21563" xr:uid="{00000000-0005-0000-0000-00003C540000}"/>
    <cellStyle name="Normal 24 4 2 5" xfId="21564" xr:uid="{00000000-0005-0000-0000-00003D540000}"/>
    <cellStyle name="Normal 24 4 2 5 2" xfId="21565" xr:uid="{00000000-0005-0000-0000-00003E540000}"/>
    <cellStyle name="Normal 24 4 2 6" xfId="21566" xr:uid="{00000000-0005-0000-0000-00003F540000}"/>
    <cellStyle name="Normal 24 4 2 6 2" xfId="21567" xr:uid="{00000000-0005-0000-0000-000040540000}"/>
    <cellStyle name="Normal 24 4 2 7" xfId="21568" xr:uid="{00000000-0005-0000-0000-000041540000}"/>
    <cellStyle name="Normal 24 4 3" xfId="21569" xr:uid="{00000000-0005-0000-0000-000042540000}"/>
    <cellStyle name="Normal 24 4 3 2" xfId="21570" xr:uid="{00000000-0005-0000-0000-000043540000}"/>
    <cellStyle name="Normal 24 4 3 2 2" xfId="21571" xr:uid="{00000000-0005-0000-0000-000044540000}"/>
    <cellStyle name="Normal 24 4 3 2 2 2" xfId="21572" xr:uid="{00000000-0005-0000-0000-000045540000}"/>
    <cellStyle name="Normal 24 4 3 2 3" xfId="21573" xr:uid="{00000000-0005-0000-0000-000046540000}"/>
    <cellStyle name="Normal 24 4 3 3" xfId="21574" xr:uid="{00000000-0005-0000-0000-000047540000}"/>
    <cellStyle name="Normal 24 4 3 3 2" xfId="21575" xr:uid="{00000000-0005-0000-0000-000048540000}"/>
    <cellStyle name="Normal 24 4 3 3 2 2" xfId="21576" xr:uid="{00000000-0005-0000-0000-000049540000}"/>
    <cellStyle name="Normal 24 4 3 3 3" xfId="21577" xr:uid="{00000000-0005-0000-0000-00004A540000}"/>
    <cellStyle name="Normal 24 4 3 4" xfId="21578" xr:uid="{00000000-0005-0000-0000-00004B540000}"/>
    <cellStyle name="Normal 24 4 3 4 2" xfId="21579" xr:uid="{00000000-0005-0000-0000-00004C540000}"/>
    <cellStyle name="Normal 24 4 3 4 2 2" xfId="21580" xr:uid="{00000000-0005-0000-0000-00004D540000}"/>
    <cellStyle name="Normal 24 4 3 4 3" xfId="21581" xr:uid="{00000000-0005-0000-0000-00004E540000}"/>
    <cellStyle name="Normal 24 4 3 5" xfId="21582" xr:uid="{00000000-0005-0000-0000-00004F540000}"/>
    <cellStyle name="Normal 24 4 3 5 2" xfId="21583" xr:uid="{00000000-0005-0000-0000-000050540000}"/>
    <cellStyle name="Normal 24 4 3 6" xfId="21584" xr:uid="{00000000-0005-0000-0000-000051540000}"/>
    <cellStyle name="Normal 24 4 3 6 2" xfId="21585" xr:uid="{00000000-0005-0000-0000-000052540000}"/>
    <cellStyle name="Normal 24 4 3 7" xfId="21586" xr:uid="{00000000-0005-0000-0000-000053540000}"/>
    <cellStyle name="Normal 24 4 4" xfId="21587" xr:uid="{00000000-0005-0000-0000-000054540000}"/>
    <cellStyle name="Normal 24 4 4 2" xfId="21588" xr:uid="{00000000-0005-0000-0000-000055540000}"/>
    <cellStyle name="Normal 24 4 4 2 2" xfId="21589" xr:uid="{00000000-0005-0000-0000-000056540000}"/>
    <cellStyle name="Normal 24 4 4 3" xfId="21590" xr:uid="{00000000-0005-0000-0000-000057540000}"/>
    <cellStyle name="Normal 24 4 5" xfId="21591" xr:uid="{00000000-0005-0000-0000-000058540000}"/>
    <cellStyle name="Normal 24 4 5 2" xfId="21592" xr:uid="{00000000-0005-0000-0000-000059540000}"/>
    <cellStyle name="Normal 24 4 5 2 2" xfId="21593" xr:uid="{00000000-0005-0000-0000-00005A540000}"/>
    <cellStyle name="Normal 24 4 5 3" xfId="21594" xr:uid="{00000000-0005-0000-0000-00005B540000}"/>
    <cellStyle name="Normal 24 4 6" xfId="21595" xr:uid="{00000000-0005-0000-0000-00005C540000}"/>
    <cellStyle name="Normal 24 4 6 2" xfId="21596" xr:uid="{00000000-0005-0000-0000-00005D540000}"/>
    <cellStyle name="Normal 24 4 6 2 2" xfId="21597" xr:uid="{00000000-0005-0000-0000-00005E540000}"/>
    <cellStyle name="Normal 24 4 6 3" xfId="21598" xr:uid="{00000000-0005-0000-0000-00005F540000}"/>
    <cellStyle name="Normal 24 4 7" xfId="21599" xr:uid="{00000000-0005-0000-0000-000060540000}"/>
    <cellStyle name="Normal 24 4 7 2" xfId="21600" xr:uid="{00000000-0005-0000-0000-000061540000}"/>
    <cellStyle name="Normal 24 4 8" xfId="21601" xr:uid="{00000000-0005-0000-0000-000062540000}"/>
    <cellStyle name="Normal 24 4 8 2" xfId="21602" xr:uid="{00000000-0005-0000-0000-000063540000}"/>
    <cellStyle name="Normal 24 4 9" xfId="21603" xr:uid="{00000000-0005-0000-0000-000064540000}"/>
    <cellStyle name="Normal 24 5" xfId="21604" xr:uid="{00000000-0005-0000-0000-000065540000}"/>
    <cellStyle name="Normal 24 5 2" xfId="21605" xr:uid="{00000000-0005-0000-0000-000066540000}"/>
    <cellStyle name="Normal 24 5 2 2" xfId="21606" xr:uid="{00000000-0005-0000-0000-000067540000}"/>
    <cellStyle name="Normal 24 5 2 2 2" xfId="21607" xr:uid="{00000000-0005-0000-0000-000068540000}"/>
    <cellStyle name="Normal 24 5 2 2 2 2" xfId="21608" xr:uid="{00000000-0005-0000-0000-000069540000}"/>
    <cellStyle name="Normal 24 5 2 2 3" xfId="21609" xr:uid="{00000000-0005-0000-0000-00006A540000}"/>
    <cellStyle name="Normal 24 5 2 3" xfId="21610" xr:uid="{00000000-0005-0000-0000-00006B540000}"/>
    <cellStyle name="Normal 24 5 2 3 2" xfId="21611" xr:uid="{00000000-0005-0000-0000-00006C540000}"/>
    <cellStyle name="Normal 24 5 2 3 2 2" xfId="21612" xr:uid="{00000000-0005-0000-0000-00006D540000}"/>
    <cellStyle name="Normal 24 5 2 3 3" xfId="21613" xr:uid="{00000000-0005-0000-0000-00006E540000}"/>
    <cellStyle name="Normal 24 5 2 4" xfId="21614" xr:uid="{00000000-0005-0000-0000-00006F540000}"/>
    <cellStyle name="Normal 24 5 2 4 2" xfId="21615" xr:uid="{00000000-0005-0000-0000-000070540000}"/>
    <cellStyle name="Normal 24 5 2 4 2 2" xfId="21616" xr:uid="{00000000-0005-0000-0000-000071540000}"/>
    <cellStyle name="Normal 24 5 2 4 3" xfId="21617" xr:uid="{00000000-0005-0000-0000-000072540000}"/>
    <cellStyle name="Normal 24 5 2 5" xfId="21618" xr:uid="{00000000-0005-0000-0000-000073540000}"/>
    <cellStyle name="Normal 24 5 2 5 2" xfId="21619" xr:uid="{00000000-0005-0000-0000-000074540000}"/>
    <cellStyle name="Normal 24 5 2 6" xfId="21620" xr:uid="{00000000-0005-0000-0000-000075540000}"/>
    <cellStyle name="Normal 24 5 2 6 2" xfId="21621" xr:uid="{00000000-0005-0000-0000-000076540000}"/>
    <cellStyle name="Normal 24 5 2 7" xfId="21622" xr:uid="{00000000-0005-0000-0000-000077540000}"/>
    <cellStyle name="Normal 24 5 3" xfId="21623" xr:uid="{00000000-0005-0000-0000-000078540000}"/>
    <cellStyle name="Normal 24 5 3 2" xfId="21624" xr:uid="{00000000-0005-0000-0000-000079540000}"/>
    <cellStyle name="Normal 24 5 3 2 2" xfId="21625" xr:uid="{00000000-0005-0000-0000-00007A540000}"/>
    <cellStyle name="Normal 24 5 3 3" xfId="21626" xr:uid="{00000000-0005-0000-0000-00007B540000}"/>
    <cellStyle name="Normal 24 5 4" xfId="21627" xr:uid="{00000000-0005-0000-0000-00007C540000}"/>
    <cellStyle name="Normal 24 5 4 2" xfId="21628" xr:uid="{00000000-0005-0000-0000-00007D540000}"/>
    <cellStyle name="Normal 24 5 4 2 2" xfId="21629" xr:uid="{00000000-0005-0000-0000-00007E540000}"/>
    <cellStyle name="Normal 24 5 4 3" xfId="21630" xr:uid="{00000000-0005-0000-0000-00007F540000}"/>
    <cellStyle name="Normal 24 5 5" xfId="21631" xr:uid="{00000000-0005-0000-0000-000080540000}"/>
    <cellStyle name="Normal 24 5 5 2" xfId="21632" xr:uid="{00000000-0005-0000-0000-000081540000}"/>
    <cellStyle name="Normal 24 5 5 2 2" xfId="21633" xr:uid="{00000000-0005-0000-0000-000082540000}"/>
    <cellStyle name="Normal 24 5 5 3" xfId="21634" xr:uid="{00000000-0005-0000-0000-000083540000}"/>
    <cellStyle name="Normal 24 5 6" xfId="21635" xr:uid="{00000000-0005-0000-0000-000084540000}"/>
    <cellStyle name="Normal 24 5 6 2" xfId="21636" xr:uid="{00000000-0005-0000-0000-000085540000}"/>
    <cellStyle name="Normal 24 5 7" xfId="21637" xr:uid="{00000000-0005-0000-0000-000086540000}"/>
    <cellStyle name="Normal 24 5 7 2" xfId="21638" xr:uid="{00000000-0005-0000-0000-000087540000}"/>
    <cellStyle name="Normal 24 5 8" xfId="21639" xr:uid="{00000000-0005-0000-0000-000088540000}"/>
    <cellStyle name="Normal 24 6" xfId="21640" xr:uid="{00000000-0005-0000-0000-000089540000}"/>
    <cellStyle name="Normal 24 6 2" xfId="21641" xr:uid="{00000000-0005-0000-0000-00008A540000}"/>
    <cellStyle name="Normal 24 6 2 2" xfId="21642" xr:uid="{00000000-0005-0000-0000-00008B540000}"/>
    <cellStyle name="Normal 24 6 2 2 2" xfId="21643" xr:uid="{00000000-0005-0000-0000-00008C540000}"/>
    <cellStyle name="Normal 24 6 2 3" xfId="21644" xr:uid="{00000000-0005-0000-0000-00008D540000}"/>
    <cellStyle name="Normal 24 6 3" xfId="21645" xr:uid="{00000000-0005-0000-0000-00008E540000}"/>
    <cellStyle name="Normal 24 6 3 2" xfId="21646" xr:uid="{00000000-0005-0000-0000-00008F540000}"/>
    <cellStyle name="Normal 24 6 3 2 2" xfId="21647" xr:uid="{00000000-0005-0000-0000-000090540000}"/>
    <cellStyle name="Normal 24 6 3 3" xfId="21648" xr:uid="{00000000-0005-0000-0000-000091540000}"/>
    <cellStyle name="Normal 24 6 4" xfId="21649" xr:uid="{00000000-0005-0000-0000-000092540000}"/>
    <cellStyle name="Normal 24 6 4 2" xfId="21650" xr:uid="{00000000-0005-0000-0000-000093540000}"/>
    <cellStyle name="Normal 24 6 4 2 2" xfId="21651" xr:uid="{00000000-0005-0000-0000-000094540000}"/>
    <cellStyle name="Normal 24 6 4 3" xfId="21652" xr:uid="{00000000-0005-0000-0000-000095540000}"/>
    <cellStyle name="Normal 24 6 5" xfId="21653" xr:uid="{00000000-0005-0000-0000-000096540000}"/>
    <cellStyle name="Normal 24 6 5 2" xfId="21654" xr:uid="{00000000-0005-0000-0000-000097540000}"/>
    <cellStyle name="Normal 24 6 6" xfId="21655" xr:uid="{00000000-0005-0000-0000-000098540000}"/>
    <cellStyle name="Normal 24 6 6 2" xfId="21656" xr:uid="{00000000-0005-0000-0000-000099540000}"/>
    <cellStyle name="Normal 24 6 7" xfId="21657" xr:uid="{00000000-0005-0000-0000-00009A540000}"/>
    <cellStyle name="Normal 24 7" xfId="21658" xr:uid="{00000000-0005-0000-0000-00009B540000}"/>
    <cellStyle name="Normal 24 7 2" xfId="21659" xr:uid="{00000000-0005-0000-0000-00009C540000}"/>
    <cellStyle name="Normal 24 7 2 2" xfId="21660" xr:uid="{00000000-0005-0000-0000-00009D540000}"/>
    <cellStyle name="Normal 24 7 2 2 2" xfId="21661" xr:uid="{00000000-0005-0000-0000-00009E540000}"/>
    <cellStyle name="Normal 24 7 2 3" xfId="21662" xr:uid="{00000000-0005-0000-0000-00009F540000}"/>
    <cellStyle name="Normal 24 7 3" xfId="21663" xr:uid="{00000000-0005-0000-0000-0000A0540000}"/>
    <cellStyle name="Normal 24 7 3 2" xfId="21664" xr:uid="{00000000-0005-0000-0000-0000A1540000}"/>
    <cellStyle name="Normal 24 7 3 2 2" xfId="21665" xr:uid="{00000000-0005-0000-0000-0000A2540000}"/>
    <cellStyle name="Normal 24 7 3 3" xfId="21666" xr:uid="{00000000-0005-0000-0000-0000A3540000}"/>
    <cellStyle name="Normal 24 7 4" xfId="21667" xr:uid="{00000000-0005-0000-0000-0000A4540000}"/>
    <cellStyle name="Normal 24 7 4 2" xfId="21668" xr:uid="{00000000-0005-0000-0000-0000A5540000}"/>
    <cellStyle name="Normal 24 7 4 2 2" xfId="21669" xr:uid="{00000000-0005-0000-0000-0000A6540000}"/>
    <cellStyle name="Normal 24 7 4 3" xfId="21670" xr:uid="{00000000-0005-0000-0000-0000A7540000}"/>
    <cellStyle name="Normal 24 7 5" xfId="21671" xr:uid="{00000000-0005-0000-0000-0000A8540000}"/>
    <cellStyle name="Normal 24 7 5 2" xfId="21672" xr:uid="{00000000-0005-0000-0000-0000A9540000}"/>
    <cellStyle name="Normal 24 7 6" xfId="21673" xr:uid="{00000000-0005-0000-0000-0000AA540000}"/>
    <cellStyle name="Normal 24 7 6 2" xfId="21674" xr:uid="{00000000-0005-0000-0000-0000AB540000}"/>
    <cellStyle name="Normal 24 7 7" xfId="21675" xr:uid="{00000000-0005-0000-0000-0000AC540000}"/>
    <cellStyle name="Normal 24 8" xfId="21676" xr:uid="{00000000-0005-0000-0000-0000AD540000}"/>
    <cellStyle name="Normal 24 8 2" xfId="21677" xr:uid="{00000000-0005-0000-0000-0000AE540000}"/>
    <cellStyle name="Normal 24 8 2 2" xfId="21678" xr:uid="{00000000-0005-0000-0000-0000AF540000}"/>
    <cellStyle name="Normal 24 8 3" xfId="21679" xr:uid="{00000000-0005-0000-0000-0000B0540000}"/>
    <cellStyle name="Normal 24 9" xfId="21680" xr:uid="{00000000-0005-0000-0000-0000B1540000}"/>
    <cellStyle name="Normal 24 9 2" xfId="21681" xr:uid="{00000000-0005-0000-0000-0000B2540000}"/>
    <cellStyle name="Normal 24 9 2 2" xfId="21682" xr:uid="{00000000-0005-0000-0000-0000B3540000}"/>
    <cellStyle name="Normal 24 9 3" xfId="21683" xr:uid="{00000000-0005-0000-0000-0000B4540000}"/>
    <cellStyle name="Normal 24_Confidential Information" xfId="21684" xr:uid="{00000000-0005-0000-0000-0000B5540000}"/>
    <cellStyle name="Normal 25" xfId="21685" xr:uid="{00000000-0005-0000-0000-0000B6540000}"/>
    <cellStyle name="Normal 25 10" xfId="21686" xr:uid="{00000000-0005-0000-0000-0000B7540000}"/>
    <cellStyle name="Normal 25 10 2" xfId="21687" xr:uid="{00000000-0005-0000-0000-0000B8540000}"/>
    <cellStyle name="Normal 25 10 2 2" xfId="21688" xr:uid="{00000000-0005-0000-0000-0000B9540000}"/>
    <cellStyle name="Normal 25 10 3" xfId="21689" xr:uid="{00000000-0005-0000-0000-0000BA540000}"/>
    <cellStyle name="Normal 25 11" xfId="21690" xr:uid="{00000000-0005-0000-0000-0000BB540000}"/>
    <cellStyle name="Normal 25 11 2" xfId="21691" xr:uid="{00000000-0005-0000-0000-0000BC540000}"/>
    <cellStyle name="Normal 25 12" xfId="21692" xr:uid="{00000000-0005-0000-0000-0000BD540000}"/>
    <cellStyle name="Normal 25 12 2" xfId="21693" xr:uid="{00000000-0005-0000-0000-0000BE540000}"/>
    <cellStyle name="Normal 25 13" xfId="21694" xr:uid="{00000000-0005-0000-0000-0000BF540000}"/>
    <cellStyle name="Normal 25 2" xfId="21695" xr:uid="{00000000-0005-0000-0000-0000C0540000}"/>
    <cellStyle name="Normal 25 2 10" xfId="21696" xr:uid="{00000000-0005-0000-0000-0000C1540000}"/>
    <cellStyle name="Normal 25 2 10 2" xfId="21697" xr:uid="{00000000-0005-0000-0000-0000C2540000}"/>
    <cellStyle name="Normal 25 2 11" xfId="21698" xr:uid="{00000000-0005-0000-0000-0000C3540000}"/>
    <cellStyle name="Normal 25 2 2" xfId="21699" xr:uid="{00000000-0005-0000-0000-0000C4540000}"/>
    <cellStyle name="Normal 25 2 2 2" xfId="21700" xr:uid="{00000000-0005-0000-0000-0000C5540000}"/>
    <cellStyle name="Normal 25 2 2 2 2" xfId="21701" xr:uid="{00000000-0005-0000-0000-0000C6540000}"/>
    <cellStyle name="Normal 25 2 2 2 2 2" xfId="21702" xr:uid="{00000000-0005-0000-0000-0000C7540000}"/>
    <cellStyle name="Normal 25 2 2 2 2 2 2" xfId="21703" xr:uid="{00000000-0005-0000-0000-0000C8540000}"/>
    <cellStyle name="Normal 25 2 2 2 2 3" xfId="21704" xr:uid="{00000000-0005-0000-0000-0000C9540000}"/>
    <cellStyle name="Normal 25 2 2 2 3" xfId="21705" xr:uid="{00000000-0005-0000-0000-0000CA540000}"/>
    <cellStyle name="Normal 25 2 2 2 3 2" xfId="21706" xr:uid="{00000000-0005-0000-0000-0000CB540000}"/>
    <cellStyle name="Normal 25 2 2 2 3 2 2" xfId="21707" xr:uid="{00000000-0005-0000-0000-0000CC540000}"/>
    <cellStyle name="Normal 25 2 2 2 3 3" xfId="21708" xr:uid="{00000000-0005-0000-0000-0000CD540000}"/>
    <cellStyle name="Normal 25 2 2 2 4" xfId="21709" xr:uid="{00000000-0005-0000-0000-0000CE540000}"/>
    <cellStyle name="Normal 25 2 2 2 4 2" xfId="21710" xr:uid="{00000000-0005-0000-0000-0000CF540000}"/>
    <cellStyle name="Normal 25 2 2 2 4 2 2" xfId="21711" xr:uid="{00000000-0005-0000-0000-0000D0540000}"/>
    <cellStyle name="Normal 25 2 2 2 4 3" xfId="21712" xr:uid="{00000000-0005-0000-0000-0000D1540000}"/>
    <cellStyle name="Normal 25 2 2 2 5" xfId="21713" xr:uid="{00000000-0005-0000-0000-0000D2540000}"/>
    <cellStyle name="Normal 25 2 2 2 5 2" xfId="21714" xr:uid="{00000000-0005-0000-0000-0000D3540000}"/>
    <cellStyle name="Normal 25 2 2 2 6" xfId="21715" xr:uid="{00000000-0005-0000-0000-0000D4540000}"/>
    <cellStyle name="Normal 25 2 2 2 6 2" xfId="21716" xr:uid="{00000000-0005-0000-0000-0000D5540000}"/>
    <cellStyle name="Normal 25 2 2 2 7" xfId="21717" xr:uid="{00000000-0005-0000-0000-0000D6540000}"/>
    <cellStyle name="Normal 25 2 2 3" xfId="21718" xr:uid="{00000000-0005-0000-0000-0000D7540000}"/>
    <cellStyle name="Normal 25 2 2 3 2" xfId="21719" xr:uid="{00000000-0005-0000-0000-0000D8540000}"/>
    <cellStyle name="Normal 25 2 2 3 2 2" xfId="21720" xr:uid="{00000000-0005-0000-0000-0000D9540000}"/>
    <cellStyle name="Normal 25 2 2 3 2 2 2" xfId="21721" xr:uid="{00000000-0005-0000-0000-0000DA540000}"/>
    <cellStyle name="Normal 25 2 2 3 2 3" xfId="21722" xr:uid="{00000000-0005-0000-0000-0000DB540000}"/>
    <cellStyle name="Normal 25 2 2 3 3" xfId="21723" xr:uid="{00000000-0005-0000-0000-0000DC540000}"/>
    <cellStyle name="Normal 25 2 2 3 3 2" xfId="21724" xr:uid="{00000000-0005-0000-0000-0000DD540000}"/>
    <cellStyle name="Normal 25 2 2 3 3 2 2" xfId="21725" xr:uid="{00000000-0005-0000-0000-0000DE540000}"/>
    <cellStyle name="Normal 25 2 2 3 3 3" xfId="21726" xr:uid="{00000000-0005-0000-0000-0000DF540000}"/>
    <cellStyle name="Normal 25 2 2 3 4" xfId="21727" xr:uid="{00000000-0005-0000-0000-0000E0540000}"/>
    <cellStyle name="Normal 25 2 2 3 4 2" xfId="21728" xr:uid="{00000000-0005-0000-0000-0000E1540000}"/>
    <cellStyle name="Normal 25 2 2 3 4 2 2" xfId="21729" xr:uid="{00000000-0005-0000-0000-0000E2540000}"/>
    <cellStyle name="Normal 25 2 2 3 4 3" xfId="21730" xr:uid="{00000000-0005-0000-0000-0000E3540000}"/>
    <cellStyle name="Normal 25 2 2 3 5" xfId="21731" xr:uid="{00000000-0005-0000-0000-0000E4540000}"/>
    <cellStyle name="Normal 25 2 2 3 5 2" xfId="21732" xr:uid="{00000000-0005-0000-0000-0000E5540000}"/>
    <cellStyle name="Normal 25 2 2 3 6" xfId="21733" xr:uid="{00000000-0005-0000-0000-0000E6540000}"/>
    <cellStyle name="Normal 25 2 2 3 6 2" xfId="21734" xr:uid="{00000000-0005-0000-0000-0000E7540000}"/>
    <cellStyle name="Normal 25 2 2 3 7" xfId="21735" xr:uid="{00000000-0005-0000-0000-0000E8540000}"/>
    <cellStyle name="Normal 25 2 2 4" xfId="21736" xr:uid="{00000000-0005-0000-0000-0000E9540000}"/>
    <cellStyle name="Normal 25 2 2 4 2" xfId="21737" xr:uid="{00000000-0005-0000-0000-0000EA540000}"/>
    <cellStyle name="Normal 25 2 2 4 2 2" xfId="21738" xr:uid="{00000000-0005-0000-0000-0000EB540000}"/>
    <cellStyle name="Normal 25 2 2 4 3" xfId="21739" xr:uid="{00000000-0005-0000-0000-0000EC540000}"/>
    <cellStyle name="Normal 25 2 2 5" xfId="21740" xr:uid="{00000000-0005-0000-0000-0000ED540000}"/>
    <cellStyle name="Normal 25 2 2 5 2" xfId="21741" xr:uid="{00000000-0005-0000-0000-0000EE540000}"/>
    <cellStyle name="Normal 25 2 2 5 2 2" xfId="21742" xr:uid="{00000000-0005-0000-0000-0000EF540000}"/>
    <cellStyle name="Normal 25 2 2 5 3" xfId="21743" xr:uid="{00000000-0005-0000-0000-0000F0540000}"/>
    <cellStyle name="Normal 25 2 2 6" xfId="21744" xr:uid="{00000000-0005-0000-0000-0000F1540000}"/>
    <cellStyle name="Normal 25 2 2 6 2" xfId="21745" xr:uid="{00000000-0005-0000-0000-0000F2540000}"/>
    <cellStyle name="Normal 25 2 2 6 2 2" xfId="21746" xr:uid="{00000000-0005-0000-0000-0000F3540000}"/>
    <cellStyle name="Normal 25 2 2 6 3" xfId="21747" xr:uid="{00000000-0005-0000-0000-0000F4540000}"/>
    <cellStyle name="Normal 25 2 2 7" xfId="21748" xr:uid="{00000000-0005-0000-0000-0000F5540000}"/>
    <cellStyle name="Normal 25 2 2 7 2" xfId="21749" xr:uid="{00000000-0005-0000-0000-0000F6540000}"/>
    <cellStyle name="Normal 25 2 2 8" xfId="21750" xr:uid="{00000000-0005-0000-0000-0000F7540000}"/>
    <cellStyle name="Normal 25 2 2 8 2" xfId="21751" xr:uid="{00000000-0005-0000-0000-0000F8540000}"/>
    <cellStyle name="Normal 25 2 2 9" xfId="21752" xr:uid="{00000000-0005-0000-0000-0000F9540000}"/>
    <cellStyle name="Normal 25 2 3" xfId="21753" xr:uid="{00000000-0005-0000-0000-0000FA540000}"/>
    <cellStyle name="Normal 25 2 3 2" xfId="21754" xr:uid="{00000000-0005-0000-0000-0000FB540000}"/>
    <cellStyle name="Normal 25 2 3 2 2" xfId="21755" xr:uid="{00000000-0005-0000-0000-0000FC540000}"/>
    <cellStyle name="Normal 25 2 3 2 2 2" xfId="21756" xr:uid="{00000000-0005-0000-0000-0000FD540000}"/>
    <cellStyle name="Normal 25 2 3 2 2 2 2" xfId="21757" xr:uid="{00000000-0005-0000-0000-0000FE540000}"/>
    <cellStyle name="Normal 25 2 3 2 2 3" xfId="21758" xr:uid="{00000000-0005-0000-0000-0000FF540000}"/>
    <cellStyle name="Normal 25 2 3 2 3" xfId="21759" xr:uid="{00000000-0005-0000-0000-000000550000}"/>
    <cellStyle name="Normal 25 2 3 2 3 2" xfId="21760" xr:uid="{00000000-0005-0000-0000-000001550000}"/>
    <cellStyle name="Normal 25 2 3 2 3 2 2" xfId="21761" xr:uid="{00000000-0005-0000-0000-000002550000}"/>
    <cellStyle name="Normal 25 2 3 2 3 3" xfId="21762" xr:uid="{00000000-0005-0000-0000-000003550000}"/>
    <cellStyle name="Normal 25 2 3 2 4" xfId="21763" xr:uid="{00000000-0005-0000-0000-000004550000}"/>
    <cellStyle name="Normal 25 2 3 2 4 2" xfId="21764" xr:uid="{00000000-0005-0000-0000-000005550000}"/>
    <cellStyle name="Normal 25 2 3 2 4 2 2" xfId="21765" xr:uid="{00000000-0005-0000-0000-000006550000}"/>
    <cellStyle name="Normal 25 2 3 2 4 3" xfId="21766" xr:uid="{00000000-0005-0000-0000-000007550000}"/>
    <cellStyle name="Normal 25 2 3 2 5" xfId="21767" xr:uid="{00000000-0005-0000-0000-000008550000}"/>
    <cellStyle name="Normal 25 2 3 2 5 2" xfId="21768" xr:uid="{00000000-0005-0000-0000-000009550000}"/>
    <cellStyle name="Normal 25 2 3 2 6" xfId="21769" xr:uid="{00000000-0005-0000-0000-00000A550000}"/>
    <cellStyle name="Normal 25 2 3 2 6 2" xfId="21770" xr:uid="{00000000-0005-0000-0000-00000B550000}"/>
    <cellStyle name="Normal 25 2 3 2 7" xfId="21771" xr:uid="{00000000-0005-0000-0000-00000C550000}"/>
    <cellStyle name="Normal 25 2 3 3" xfId="21772" xr:uid="{00000000-0005-0000-0000-00000D550000}"/>
    <cellStyle name="Normal 25 2 3 3 2" xfId="21773" xr:uid="{00000000-0005-0000-0000-00000E550000}"/>
    <cellStyle name="Normal 25 2 3 3 2 2" xfId="21774" xr:uid="{00000000-0005-0000-0000-00000F550000}"/>
    <cellStyle name="Normal 25 2 3 3 3" xfId="21775" xr:uid="{00000000-0005-0000-0000-000010550000}"/>
    <cellStyle name="Normal 25 2 3 4" xfId="21776" xr:uid="{00000000-0005-0000-0000-000011550000}"/>
    <cellStyle name="Normal 25 2 3 4 2" xfId="21777" xr:uid="{00000000-0005-0000-0000-000012550000}"/>
    <cellStyle name="Normal 25 2 3 4 2 2" xfId="21778" xr:uid="{00000000-0005-0000-0000-000013550000}"/>
    <cellStyle name="Normal 25 2 3 4 3" xfId="21779" xr:uid="{00000000-0005-0000-0000-000014550000}"/>
    <cellStyle name="Normal 25 2 3 5" xfId="21780" xr:uid="{00000000-0005-0000-0000-000015550000}"/>
    <cellStyle name="Normal 25 2 3 5 2" xfId="21781" xr:uid="{00000000-0005-0000-0000-000016550000}"/>
    <cellStyle name="Normal 25 2 3 5 2 2" xfId="21782" xr:uid="{00000000-0005-0000-0000-000017550000}"/>
    <cellStyle name="Normal 25 2 3 5 3" xfId="21783" xr:uid="{00000000-0005-0000-0000-000018550000}"/>
    <cellStyle name="Normal 25 2 3 6" xfId="21784" xr:uid="{00000000-0005-0000-0000-000019550000}"/>
    <cellStyle name="Normal 25 2 3 6 2" xfId="21785" xr:uid="{00000000-0005-0000-0000-00001A550000}"/>
    <cellStyle name="Normal 25 2 3 7" xfId="21786" xr:uid="{00000000-0005-0000-0000-00001B550000}"/>
    <cellStyle name="Normal 25 2 3 7 2" xfId="21787" xr:uid="{00000000-0005-0000-0000-00001C550000}"/>
    <cellStyle name="Normal 25 2 3 8" xfId="21788" xr:uid="{00000000-0005-0000-0000-00001D550000}"/>
    <cellStyle name="Normal 25 2 4" xfId="21789" xr:uid="{00000000-0005-0000-0000-00001E550000}"/>
    <cellStyle name="Normal 25 2 4 2" xfId="21790" xr:uid="{00000000-0005-0000-0000-00001F550000}"/>
    <cellStyle name="Normal 25 2 4 2 2" xfId="21791" xr:uid="{00000000-0005-0000-0000-000020550000}"/>
    <cellStyle name="Normal 25 2 4 2 2 2" xfId="21792" xr:uid="{00000000-0005-0000-0000-000021550000}"/>
    <cellStyle name="Normal 25 2 4 2 3" xfId="21793" xr:uid="{00000000-0005-0000-0000-000022550000}"/>
    <cellStyle name="Normal 25 2 4 3" xfId="21794" xr:uid="{00000000-0005-0000-0000-000023550000}"/>
    <cellStyle name="Normal 25 2 4 3 2" xfId="21795" xr:uid="{00000000-0005-0000-0000-000024550000}"/>
    <cellStyle name="Normal 25 2 4 3 2 2" xfId="21796" xr:uid="{00000000-0005-0000-0000-000025550000}"/>
    <cellStyle name="Normal 25 2 4 3 3" xfId="21797" xr:uid="{00000000-0005-0000-0000-000026550000}"/>
    <cellStyle name="Normal 25 2 4 4" xfId="21798" xr:uid="{00000000-0005-0000-0000-000027550000}"/>
    <cellStyle name="Normal 25 2 4 4 2" xfId="21799" xr:uid="{00000000-0005-0000-0000-000028550000}"/>
    <cellStyle name="Normal 25 2 4 4 2 2" xfId="21800" xr:uid="{00000000-0005-0000-0000-000029550000}"/>
    <cellStyle name="Normal 25 2 4 4 3" xfId="21801" xr:uid="{00000000-0005-0000-0000-00002A550000}"/>
    <cellStyle name="Normal 25 2 4 5" xfId="21802" xr:uid="{00000000-0005-0000-0000-00002B550000}"/>
    <cellStyle name="Normal 25 2 4 5 2" xfId="21803" xr:uid="{00000000-0005-0000-0000-00002C550000}"/>
    <cellStyle name="Normal 25 2 4 6" xfId="21804" xr:uid="{00000000-0005-0000-0000-00002D550000}"/>
    <cellStyle name="Normal 25 2 4 6 2" xfId="21805" xr:uid="{00000000-0005-0000-0000-00002E550000}"/>
    <cellStyle name="Normal 25 2 4 7" xfId="21806" xr:uid="{00000000-0005-0000-0000-00002F550000}"/>
    <cellStyle name="Normal 25 2 5" xfId="21807" xr:uid="{00000000-0005-0000-0000-000030550000}"/>
    <cellStyle name="Normal 25 2 5 2" xfId="21808" xr:uid="{00000000-0005-0000-0000-000031550000}"/>
    <cellStyle name="Normal 25 2 5 2 2" xfId="21809" xr:uid="{00000000-0005-0000-0000-000032550000}"/>
    <cellStyle name="Normal 25 2 5 2 2 2" xfId="21810" xr:uid="{00000000-0005-0000-0000-000033550000}"/>
    <cellStyle name="Normal 25 2 5 2 3" xfId="21811" xr:uid="{00000000-0005-0000-0000-000034550000}"/>
    <cellStyle name="Normal 25 2 5 3" xfId="21812" xr:uid="{00000000-0005-0000-0000-000035550000}"/>
    <cellStyle name="Normal 25 2 5 3 2" xfId="21813" xr:uid="{00000000-0005-0000-0000-000036550000}"/>
    <cellStyle name="Normal 25 2 5 3 2 2" xfId="21814" xr:uid="{00000000-0005-0000-0000-000037550000}"/>
    <cellStyle name="Normal 25 2 5 3 3" xfId="21815" xr:uid="{00000000-0005-0000-0000-000038550000}"/>
    <cellStyle name="Normal 25 2 5 4" xfId="21816" xr:uid="{00000000-0005-0000-0000-000039550000}"/>
    <cellStyle name="Normal 25 2 5 4 2" xfId="21817" xr:uid="{00000000-0005-0000-0000-00003A550000}"/>
    <cellStyle name="Normal 25 2 5 4 2 2" xfId="21818" xr:uid="{00000000-0005-0000-0000-00003B550000}"/>
    <cellStyle name="Normal 25 2 5 4 3" xfId="21819" xr:uid="{00000000-0005-0000-0000-00003C550000}"/>
    <cellStyle name="Normal 25 2 5 5" xfId="21820" xr:uid="{00000000-0005-0000-0000-00003D550000}"/>
    <cellStyle name="Normal 25 2 5 5 2" xfId="21821" xr:uid="{00000000-0005-0000-0000-00003E550000}"/>
    <cellStyle name="Normal 25 2 5 6" xfId="21822" xr:uid="{00000000-0005-0000-0000-00003F550000}"/>
    <cellStyle name="Normal 25 2 5 6 2" xfId="21823" xr:uid="{00000000-0005-0000-0000-000040550000}"/>
    <cellStyle name="Normal 25 2 5 7" xfId="21824" xr:uid="{00000000-0005-0000-0000-000041550000}"/>
    <cellStyle name="Normal 25 2 6" xfId="21825" xr:uid="{00000000-0005-0000-0000-000042550000}"/>
    <cellStyle name="Normal 25 2 6 2" xfId="21826" xr:uid="{00000000-0005-0000-0000-000043550000}"/>
    <cellStyle name="Normal 25 2 6 2 2" xfId="21827" xr:uid="{00000000-0005-0000-0000-000044550000}"/>
    <cellStyle name="Normal 25 2 6 3" xfId="21828" xr:uid="{00000000-0005-0000-0000-000045550000}"/>
    <cellStyle name="Normal 25 2 7" xfId="21829" xr:uid="{00000000-0005-0000-0000-000046550000}"/>
    <cellStyle name="Normal 25 2 7 2" xfId="21830" xr:uid="{00000000-0005-0000-0000-000047550000}"/>
    <cellStyle name="Normal 25 2 7 2 2" xfId="21831" xr:uid="{00000000-0005-0000-0000-000048550000}"/>
    <cellStyle name="Normal 25 2 7 3" xfId="21832" xr:uid="{00000000-0005-0000-0000-000049550000}"/>
    <cellStyle name="Normal 25 2 8" xfId="21833" xr:uid="{00000000-0005-0000-0000-00004A550000}"/>
    <cellStyle name="Normal 25 2 8 2" xfId="21834" xr:uid="{00000000-0005-0000-0000-00004B550000}"/>
    <cellStyle name="Normal 25 2 8 2 2" xfId="21835" xr:uid="{00000000-0005-0000-0000-00004C550000}"/>
    <cellStyle name="Normal 25 2 8 3" xfId="21836" xr:uid="{00000000-0005-0000-0000-00004D550000}"/>
    <cellStyle name="Normal 25 2 9" xfId="21837" xr:uid="{00000000-0005-0000-0000-00004E550000}"/>
    <cellStyle name="Normal 25 2 9 2" xfId="21838" xr:uid="{00000000-0005-0000-0000-00004F550000}"/>
    <cellStyle name="Normal 25 3" xfId="21839" xr:uid="{00000000-0005-0000-0000-000050550000}"/>
    <cellStyle name="Normal 25 3 10" xfId="21840" xr:uid="{00000000-0005-0000-0000-000051550000}"/>
    <cellStyle name="Normal 25 3 10 2" xfId="21841" xr:uid="{00000000-0005-0000-0000-000052550000}"/>
    <cellStyle name="Normal 25 3 11" xfId="21842" xr:uid="{00000000-0005-0000-0000-000053550000}"/>
    <cellStyle name="Normal 25 3 2" xfId="21843" xr:uid="{00000000-0005-0000-0000-000054550000}"/>
    <cellStyle name="Normal 25 3 2 2" xfId="21844" xr:uid="{00000000-0005-0000-0000-000055550000}"/>
    <cellStyle name="Normal 25 3 2 2 2" xfId="21845" xr:uid="{00000000-0005-0000-0000-000056550000}"/>
    <cellStyle name="Normal 25 3 2 2 2 2" xfId="21846" xr:uid="{00000000-0005-0000-0000-000057550000}"/>
    <cellStyle name="Normal 25 3 2 2 2 2 2" xfId="21847" xr:uid="{00000000-0005-0000-0000-000058550000}"/>
    <cellStyle name="Normal 25 3 2 2 2 3" xfId="21848" xr:uid="{00000000-0005-0000-0000-000059550000}"/>
    <cellStyle name="Normal 25 3 2 2 3" xfId="21849" xr:uid="{00000000-0005-0000-0000-00005A550000}"/>
    <cellStyle name="Normal 25 3 2 2 3 2" xfId="21850" xr:uid="{00000000-0005-0000-0000-00005B550000}"/>
    <cellStyle name="Normal 25 3 2 2 3 2 2" xfId="21851" xr:uid="{00000000-0005-0000-0000-00005C550000}"/>
    <cellStyle name="Normal 25 3 2 2 3 3" xfId="21852" xr:uid="{00000000-0005-0000-0000-00005D550000}"/>
    <cellStyle name="Normal 25 3 2 2 4" xfId="21853" xr:uid="{00000000-0005-0000-0000-00005E550000}"/>
    <cellStyle name="Normal 25 3 2 2 4 2" xfId="21854" xr:uid="{00000000-0005-0000-0000-00005F550000}"/>
    <cellStyle name="Normal 25 3 2 2 4 2 2" xfId="21855" xr:uid="{00000000-0005-0000-0000-000060550000}"/>
    <cellStyle name="Normal 25 3 2 2 4 3" xfId="21856" xr:uid="{00000000-0005-0000-0000-000061550000}"/>
    <cellStyle name="Normal 25 3 2 2 5" xfId="21857" xr:uid="{00000000-0005-0000-0000-000062550000}"/>
    <cellStyle name="Normal 25 3 2 2 5 2" xfId="21858" xr:uid="{00000000-0005-0000-0000-000063550000}"/>
    <cellStyle name="Normal 25 3 2 2 6" xfId="21859" xr:uid="{00000000-0005-0000-0000-000064550000}"/>
    <cellStyle name="Normal 25 3 2 2 6 2" xfId="21860" xr:uid="{00000000-0005-0000-0000-000065550000}"/>
    <cellStyle name="Normal 25 3 2 2 7" xfId="21861" xr:uid="{00000000-0005-0000-0000-000066550000}"/>
    <cellStyle name="Normal 25 3 2 3" xfId="21862" xr:uid="{00000000-0005-0000-0000-000067550000}"/>
    <cellStyle name="Normal 25 3 2 3 2" xfId="21863" xr:uid="{00000000-0005-0000-0000-000068550000}"/>
    <cellStyle name="Normal 25 3 2 3 2 2" xfId="21864" xr:uid="{00000000-0005-0000-0000-000069550000}"/>
    <cellStyle name="Normal 25 3 2 3 2 2 2" xfId="21865" xr:uid="{00000000-0005-0000-0000-00006A550000}"/>
    <cellStyle name="Normal 25 3 2 3 2 3" xfId="21866" xr:uid="{00000000-0005-0000-0000-00006B550000}"/>
    <cellStyle name="Normal 25 3 2 3 3" xfId="21867" xr:uid="{00000000-0005-0000-0000-00006C550000}"/>
    <cellStyle name="Normal 25 3 2 3 3 2" xfId="21868" xr:uid="{00000000-0005-0000-0000-00006D550000}"/>
    <cellStyle name="Normal 25 3 2 3 3 2 2" xfId="21869" xr:uid="{00000000-0005-0000-0000-00006E550000}"/>
    <cellStyle name="Normal 25 3 2 3 3 3" xfId="21870" xr:uid="{00000000-0005-0000-0000-00006F550000}"/>
    <cellStyle name="Normal 25 3 2 3 4" xfId="21871" xr:uid="{00000000-0005-0000-0000-000070550000}"/>
    <cellStyle name="Normal 25 3 2 3 4 2" xfId="21872" xr:uid="{00000000-0005-0000-0000-000071550000}"/>
    <cellStyle name="Normal 25 3 2 3 4 2 2" xfId="21873" xr:uid="{00000000-0005-0000-0000-000072550000}"/>
    <cellStyle name="Normal 25 3 2 3 4 3" xfId="21874" xr:uid="{00000000-0005-0000-0000-000073550000}"/>
    <cellStyle name="Normal 25 3 2 3 5" xfId="21875" xr:uid="{00000000-0005-0000-0000-000074550000}"/>
    <cellStyle name="Normal 25 3 2 3 5 2" xfId="21876" xr:uid="{00000000-0005-0000-0000-000075550000}"/>
    <cellStyle name="Normal 25 3 2 3 6" xfId="21877" xr:uid="{00000000-0005-0000-0000-000076550000}"/>
    <cellStyle name="Normal 25 3 2 3 6 2" xfId="21878" xr:uid="{00000000-0005-0000-0000-000077550000}"/>
    <cellStyle name="Normal 25 3 2 3 7" xfId="21879" xr:uid="{00000000-0005-0000-0000-000078550000}"/>
    <cellStyle name="Normal 25 3 2 4" xfId="21880" xr:uid="{00000000-0005-0000-0000-000079550000}"/>
    <cellStyle name="Normal 25 3 2 4 2" xfId="21881" xr:uid="{00000000-0005-0000-0000-00007A550000}"/>
    <cellStyle name="Normal 25 3 2 4 2 2" xfId="21882" xr:uid="{00000000-0005-0000-0000-00007B550000}"/>
    <cellStyle name="Normal 25 3 2 4 3" xfId="21883" xr:uid="{00000000-0005-0000-0000-00007C550000}"/>
    <cellStyle name="Normal 25 3 2 5" xfId="21884" xr:uid="{00000000-0005-0000-0000-00007D550000}"/>
    <cellStyle name="Normal 25 3 2 5 2" xfId="21885" xr:uid="{00000000-0005-0000-0000-00007E550000}"/>
    <cellStyle name="Normal 25 3 2 5 2 2" xfId="21886" xr:uid="{00000000-0005-0000-0000-00007F550000}"/>
    <cellStyle name="Normal 25 3 2 5 3" xfId="21887" xr:uid="{00000000-0005-0000-0000-000080550000}"/>
    <cellStyle name="Normal 25 3 2 6" xfId="21888" xr:uid="{00000000-0005-0000-0000-000081550000}"/>
    <cellStyle name="Normal 25 3 2 6 2" xfId="21889" xr:uid="{00000000-0005-0000-0000-000082550000}"/>
    <cellStyle name="Normal 25 3 2 6 2 2" xfId="21890" xr:uid="{00000000-0005-0000-0000-000083550000}"/>
    <cellStyle name="Normal 25 3 2 6 3" xfId="21891" xr:uid="{00000000-0005-0000-0000-000084550000}"/>
    <cellStyle name="Normal 25 3 2 7" xfId="21892" xr:uid="{00000000-0005-0000-0000-000085550000}"/>
    <cellStyle name="Normal 25 3 2 7 2" xfId="21893" xr:uid="{00000000-0005-0000-0000-000086550000}"/>
    <cellStyle name="Normal 25 3 2 8" xfId="21894" xr:uid="{00000000-0005-0000-0000-000087550000}"/>
    <cellStyle name="Normal 25 3 2 8 2" xfId="21895" xr:uid="{00000000-0005-0000-0000-000088550000}"/>
    <cellStyle name="Normal 25 3 2 9" xfId="21896" xr:uid="{00000000-0005-0000-0000-000089550000}"/>
    <cellStyle name="Normal 25 3 3" xfId="21897" xr:uid="{00000000-0005-0000-0000-00008A550000}"/>
    <cellStyle name="Normal 25 3 3 2" xfId="21898" xr:uid="{00000000-0005-0000-0000-00008B550000}"/>
    <cellStyle name="Normal 25 3 3 2 2" xfId="21899" xr:uid="{00000000-0005-0000-0000-00008C550000}"/>
    <cellStyle name="Normal 25 3 3 2 2 2" xfId="21900" xr:uid="{00000000-0005-0000-0000-00008D550000}"/>
    <cellStyle name="Normal 25 3 3 2 2 2 2" xfId="21901" xr:uid="{00000000-0005-0000-0000-00008E550000}"/>
    <cellStyle name="Normal 25 3 3 2 2 3" xfId="21902" xr:uid="{00000000-0005-0000-0000-00008F550000}"/>
    <cellStyle name="Normal 25 3 3 2 3" xfId="21903" xr:uid="{00000000-0005-0000-0000-000090550000}"/>
    <cellStyle name="Normal 25 3 3 2 3 2" xfId="21904" xr:uid="{00000000-0005-0000-0000-000091550000}"/>
    <cellStyle name="Normal 25 3 3 2 3 2 2" xfId="21905" xr:uid="{00000000-0005-0000-0000-000092550000}"/>
    <cellStyle name="Normal 25 3 3 2 3 3" xfId="21906" xr:uid="{00000000-0005-0000-0000-000093550000}"/>
    <cellStyle name="Normal 25 3 3 2 4" xfId="21907" xr:uid="{00000000-0005-0000-0000-000094550000}"/>
    <cellStyle name="Normal 25 3 3 2 4 2" xfId="21908" xr:uid="{00000000-0005-0000-0000-000095550000}"/>
    <cellStyle name="Normal 25 3 3 2 4 2 2" xfId="21909" xr:uid="{00000000-0005-0000-0000-000096550000}"/>
    <cellStyle name="Normal 25 3 3 2 4 3" xfId="21910" xr:uid="{00000000-0005-0000-0000-000097550000}"/>
    <cellStyle name="Normal 25 3 3 2 5" xfId="21911" xr:uid="{00000000-0005-0000-0000-000098550000}"/>
    <cellStyle name="Normal 25 3 3 2 5 2" xfId="21912" xr:uid="{00000000-0005-0000-0000-000099550000}"/>
    <cellStyle name="Normal 25 3 3 2 6" xfId="21913" xr:uid="{00000000-0005-0000-0000-00009A550000}"/>
    <cellStyle name="Normal 25 3 3 2 6 2" xfId="21914" xr:uid="{00000000-0005-0000-0000-00009B550000}"/>
    <cellStyle name="Normal 25 3 3 2 7" xfId="21915" xr:uid="{00000000-0005-0000-0000-00009C550000}"/>
    <cellStyle name="Normal 25 3 3 3" xfId="21916" xr:uid="{00000000-0005-0000-0000-00009D550000}"/>
    <cellStyle name="Normal 25 3 3 3 2" xfId="21917" xr:uid="{00000000-0005-0000-0000-00009E550000}"/>
    <cellStyle name="Normal 25 3 3 3 2 2" xfId="21918" xr:uid="{00000000-0005-0000-0000-00009F550000}"/>
    <cellStyle name="Normal 25 3 3 3 3" xfId="21919" xr:uid="{00000000-0005-0000-0000-0000A0550000}"/>
    <cellStyle name="Normal 25 3 3 4" xfId="21920" xr:uid="{00000000-0005-0000-0000-0000A1550000}"/>
    <cellStyle name="Normal 25 3 3 4 2" xfId="21921" xr:uid="{00000000-0005-0000-0000-0000A2550000}"/>
    <cellStyle name="Normal 25 3 3 4 2 2" xfId="21922" xr:uid="{00000000-0005-0000-0000-0000A3550000}"/>
    <cellStyle name="Normal 25 3 3 4 3" xfId="21923" xr:uid="{00000000-0005-0000-0000-0000A4550000}"/>
    <cellStyle name="Normal 25 3 3 5" xfId="21924" xr:uid="{00000000-0005-0000-0000-0000A5550000}"/>
    <cellStyle name="Normal 25 3 3 5 2" xfId="21925" xr:uid="{00000000-0005-0000-0000-0000A6550000}"/>
    <cellStyle name="Normal 25 3 3 5 2 2" xfId="21926" xr:uid="{00000000-0005-0000-0000-0000A7550000}"/>
    <cellStyle name="Normal 25 3 3 5 3" xfId="21927" xr:uid="{00000000-0005-0000-0000-0000A8550000}"/>
    <cellStyle name="Normal 25 3 3 6" xfId="21928" xr:uid="{00000000-0005-0000-0000-0000A9550000}"/>
    <cellStyle name="Normal 25 3 3 6 2" xfId="21929" xr:uid="{00000000-0005-0000-0000-0000AA550000}"/>
    <cellStyle name="Normal 25 3 3 7" xfId="21930" xr:uid="{00000000-0005-0000-0000-0000AB550000}"/>
    <cellStyle name="Normal 25 3 3 7 2" xfId="21931" xr:uid="{00000000-0005-0000-0000-0000AC550000}"/>
    <cellStyle name="Normal 25 3 3 8" xfId="21932" xr:uid="{00000000-0005-0000-0000-0000AD550000}"/>
    <cellStyle name="Normal 25 3 4" xfId="21933" xr:uid="{00000000-0005-0000-0000-0000AE550000}"/>
    <cellStyle name="Normal 25 3 4 2" xfId="21934" xr:uid="{00000000-0005-0000-0000-0000AF550000}"/>
    <cellStyle name="Normal 25 3 4 2 2" xfId="21935" xr:uid="{00000000-0005-0000-0000-0000B0550000}"/>
    <cellStyle name="Normal 25 3 4 2 2 2" xfId="21936" xr:uid="{00000000-0005-0000-0000-0000B1550000}"/>
    <cellStyle name="Normal 25 3 4 2 3" xfId="21937" xr:uid="{00000000-0005-0000-0000-0000B2550000}"/>
    <cellStyle name="Normal 25 3 4 3" xfId="21938" xr:uid="{00000000-0005-0000-0000-0000B3550000}"/>
    <cellStyle name="Normal 25 3 4 3 2" xfId="21939" xr:uid="{00000000-0005-0000-0000-0000B4550000}"/>
    <cellStyle name="Normal 25 3 4 3 2 2" xfId="21940" xr:uid="{00000000-0005-0000-0000-0000B5550000}"/>
    <cellStyle name="Normal 25 3 4 3 3" xfId="21941" xr:uid="{00000000-0005-0000-0000-0000B6550000}"/>
    <cellStyle name="Normal 25 3 4 4" xfId="21942" xr:uid="{00000000-0005-0000-0000-0000B7550000}"/>
    <cellStyle name="Normal 25 3 4 4 2" xfId="21943" xr:uid="{00000000-0005-0000-0000-0000B8550000}"/>
    <cellStyle name="Normal 25 3 4 4 2 2" xfId="21944" xr:uid="{00000000-0005-0000-0000-0000B9550000}"/>
    <cellStyle name="Normal 25 3 4 4 3" xfId="21945" xr:uid="{00000000-0005-0000-0000-0000BA550000}"/>
    <cellStyle name="Normal 25 3 4 5" xfId="21946" xr:uid="{00000000-0005-0000-0000-0000BB550000}"/>
    <cellStyle name="Normal 25 3 4 5 2" xfId="21947" xr:uid="{00000000-0005-0000-0000-0000BC550000}"/>
    <cellStyle name="Normal 25 3 4 6" xfId="21948" xr:uid="{00000000-0005-0000-0000-0000BD550000}"/>
    <cellStyle name="Normal 25 3 4 6 2" xfId="21949" xr:uid="{00000000-0005-0000-0000-0000BE550000}"/>
    <cellStyle name="Normal 25 3 4 7" xfId="21950" xr:uid="{00000000-0005-0000-0000-0000BF550000}"/>
    <cellStyle name="Normal 25 3 5" xfId="21951" xr:uid="{00000000-0005-0000-0000-0000C0550000}"/>
    <cellStyle name="Normal 25 3 5 2" xfId="21952" xr:uid="{00000000-0005-0000-0000-0000C1550000}"/>
    <cellStyle name="Normal 25 3 5 2 2" xfId="21953" xr:uid="{00000000-0005-0000-0000-0000C2550000}"/>
    <cellStyle name="Normal 25 3 5 2 2 2" xfId="21954" xr:uid="{00000000-0005-0000-0000-0000C3550000}"/>
    <cellStyle name="Normal 25 3 5 2 3" xfId="21955" xr:uid="{00000000-0005-0000-0000-0000C4550000}"/>
    <cellStyle name="Normal 25 3 5 3" xfId="21956" xr:uid="{00000000-0005-0000-0000-0000C5550000}"/>
    <cellStyle name="Normal 25 3 5 3 2" xfId="21957" xr:uid="{00000000-0005-0000-0000-0000C6550000}"/>
    <cellStyle name="Normal 25 3 5 3 2 2" xfId="21958" xr:uid="{00000000-0005-0000-0000-0000C7550000}"/>
    <cellStyle name="Normal 25 3 5 3 3" xfId="21959" xr:uid="{00000000-0005-0000-0000-0000C8550000}"/>
    <cellStyle name="Normal 25 3 5 4" xfId="21960" xr:uid="{00000000-0005-0000-0000-0000C9550000}"/>
    <cellStyle name="Normal 25 3 5 4 2" xfId="21961" xr:uid="{00000000-0005-0000-0000-0000CA550000}"/>
    <cellStyle name="Normal 25 3 5 4 2 2" xfId="21962" xr:uid="{00000000-0005-0000-0000-0000CB550000}"/>
    <cellStyle name="Normal 25 3 5 4 3" xfId="21963" xr:uid="{00000000-0005-0000-0000-0000CC550000}"/>
    <cellStyle name="Normal 25 3 5 5" xfId="21964" xr:uid="{00000000-0005-0000-0000-0000CD550000}"/>
    <cellStyle name="Normal 25 3 5 5 2" xfId="21965" xr:uid="{00000000-0005-0000-0000-0000CE550000}"/>
    <cellStyle name="Normal 25 3 5 6" xfId="21966" xr:uid="{00000000-0005-0000-0000-0000CF550000}"/>
    <cellStyle name="Normal 25 3 5 6 2" xfId="21967" xr:uid="{00000000-0005-0000-0000-0000D0550000}"/>
    <cellStyle name="Normal 25 3 5 7" xfId="21968" xr:uid="{00000000-0005-0000-0000-0000D1550000}"/>
    <cellStyle name="Normal 25 3 6" xfId="21969" xr:uid="{00000000-0005-0000-0000-0000D2550000}"/>
    <cellStyle name="Normal 25 3 6 2" xfId="21970" xr:uid="{00000000-0005-0000-0000-0000D3550000}"/>
    <cellStyle name="Normal 25 3 6 2 2" xfId="21971" xr:uid="{00000000-0005-0000-0000-0000D4550000}"/>
    <cellStyle name="Normal 25 3 6 3" xfId="21972" xr:uid="{00000000-0005-0000-0000-0000D5550000}"/>
    <cellStyle name="Normal 25 3 7" xfId="21973" xr:uid="{00000000-0005-0000-0000-0000D6550000}"/>
    <cellStyle name="Normal 25 3 7 2" xfId="21974" xr:uid="{00000000-0005-0000-0000-0000D7550000}"/>
    <cellStyle name="Normal 25 3 7 2 2" xfId="21975" xr:uid="{00000000-0005-0000-0000-0000D8550000}"/>
    <cellStyle name="Normal 25 3 7 3" xfId="21976" xr:uid="{00000000-0005-0000-0000-0000D9550000}"/>
    <cellStyle name="Normal 25 3 8" xfId="21977" xr:uid="{00000000-0005-0000-0000-0000DA550000}"/>
    <cellStyle name="Normal 25 3 8 2" xfId="21978" xr:uid="{00000000-0005-0000-0000-0000DB550000}"/>
    <cellStyle name="Normal 25 3 8 2 2" xfId="21979" xr:uid="{00000000-0005-0000-0000-0000DC550000}"/>
    <cellStyle name="Normal 25 3 8 3" xfId="21980" xr:uid="{00000000-0005-0000-0000-0000DD550000}"/>
    <cellStyle name="Normal 25 3 9" xfId="21981" xr:uid="{00000000-0005-0000-0000-0000DE550000}"/>
    <cellStyle name="Normal 25 3 9 2" xfId="21982" xr:uid="{00000000-0005-0000-0000-0000DF550000}"/>
    <cellStyle name="Normal 25 4" xfId="21983" xr:uid="{00000000-0005-0000-0000-0000E0550000}"/>
    <cellStyle name="Normal 25 4 2" xfId="21984" xr:uid="{00000000-0005-0000-0000-0000E1550000}"/>
    <cellStyle name="Normal 25 4 2 2" xfId="21985" xr:uid="{00000000-0005-0000-0000-0000E2550000}"/>
    <cellStyle name="Normal 25 4 2 2 2" xfId="21986" xr:uid="{00000000-0005-0000-0000-0000E3550000}"/>
    <cellStyle name="Normal 25 4 2 2 2 2" xfId="21987" xr:uid="{00000000-0005-0000-0000-0000E4550000}"/>
    <cellStyle name="Normal 25 4 2 2 3" xfId="21988" xr:uid="{00000000-0005-0000-0000-0000E5550000}"/>
    <cellStyle name="Normal 25 4 2 3" xfId="21989" xr:uid="{00000000-0005-0000-0000-0000E6550000}"/>
    <cellStyle name="Normal 25 4 2 3 2" xfId="21990" xr:uid="{00000000-0005-0000-0000-0000E7550000}"/>
    <cellStyle name="Normal 25 4 2 3 2 2" xfId="21991" xr:uid="{00000000-0005-0000-0000-0000E8550000}"/>
    <cellStyle name="Normal 25 4 2 3 3" xfId="21992" xr:uid="{00000000-0005-0000-0000-0000E9550000}"/>
    <cellStyle name="Normal 25 4 2 4" xfId="21993" xr:uid="{00000000-0005-0000-0000-0000EA550000}"/>
    <cellStyle name="Normal 25 4 2 4 2" xfId="21994" xr:uid="{00000000-0005-0000-0000-0000EB550000}"/>
    <cellStyle name="Normal 25 4 2 4 2 2" xfId="21995" xr:uid="{00000000-0005-0000-0000-0000EC550000}"/>
    <cellStyle name="Normal 25 4 2 4 3" xfId="21996" xr:uid="{00000000-0005-0000-0000-0000ED550000}"/>
    <cellStyle name="Normal 25 4 2 5" xfId="21997" xr:uid="{00000000-0005-0000-0000-0000EE550000}"/>
    <cellStyle name="Normal 25 4 2 5 2" xfId="21998" xr:uid="{00000000-0005-0000-0000-0000EF550000}"/>
    <cellStyle name="Normal 25 4 2 6" xfId="21999" xr:uid="{00000000-0005-0000-0000-0000F0550000}"/>
    <cellStyle name="Normal 25 4 2 6 2" xfId="22000" xr:uid="{00000000-0005-0000-0000-0000F1550000}"/>
    <cellStyle name="Normal 25 4 2 7" xfId="22001" xr:uid="{00000000-0005-0000-0000-0000F2550000}"/>
    <cellStyle name="Normal 25 4 3" xfId="22002" xr:uid="{00000000-0005-0000-0000-0000F3550000}"/>
    <cellStyle name="Normal 25 4 3 2" xfId="22003" xr:uid="{00000000-0005-0000-0000-0000F4550000}"/>
    <cellStyle name="Normal 25 4 3 2 2" xfId="22004" xr:uid="{00000000-0005-0000-0000-0000F5550000}"/>
    <cellStyle name="Normal 25 4 3 2 2 2" xfId="22005" xr:uid="{00000000-0005-0000-0000-0000F6550000}"/>
    <cellStyle name="Normal 25 4 3 2 3" xfId="22006" xr:uid="{00000000-0005-0000-0000-0000F7550000}"/>
    <cellStyle name="Normal 25 4 3 3" xfId="22007" xr:uid="{00000000-0005-0000-0000-0000F8550000}"/>
    <cellStyle name="Normal 25 4 3 3 2" xfId="22008" xr:uid="{00000000-0005-0000-0000-0000F9550000}"/>
    <cellStyle name="Normal 25 4 3 3 2 2" xfId="22009" xr:uid="{00000000-0005-0000-0000-0000FA550000}"/>
    <cellStyle name="Normal 25 4 3 3 3" xfId="22010" xr:uid="{00000000-0005-0000-0000-0000FB550000}"/>
    <cellStyle name="Normal 25 4 3 4" xfId="22011" xr:uid="{00000000-0005-0000-0000-0000FC550000}"/>
    <cellStyle name="Normal 25 4 3 4 2" xfId="22012" xr:uid="{00000000-0005-0000-0000-0000FD550000}"/>
    <cellStyle name="Normal 25 4 3 4 2 2" xfId="22013" xr:uid="{00000000-0005-0000-0000-0000FE550000}"/>
    <cellStyle name="Normal 25 4 3 4 3" xfId="22014" xr:uid="{00000000-0005-0000-0000-0000FF550000}"/>
    <cellStyle name="Normal 25 4 3 5" xfId="22015" xr:uid="{00000000-0005-0000-0000-000000560000}"/>
    <cellStyle name="Normal 25 4 3 5 2" xfId="22016" xr:uid="{00000000-0005-0000-0000-000001560000}"/>
    <cellStyle name="Normal 25 4 3 6" xfId="22017" xr:uid="{00000000-0005-0000-0000-000002560000}"/>
    <cellStyle name="Normal 25 4 3 6 2" xfId="22018" xr:uid="{00000000-0005-0000-0000-000003560000}"/>
    <cellStyle name="Normal 25 4 3 7" xfId="22019" xr:uid="{00000000-0005-0000-0000-000004560000}"/>
    <cellStyle name="Normal 25 4 4" xfId="22020" xr:uid="{00000000-0005-0000-0000-000005560000}"/>
    <cellStyle name="Normal 25 4 4 2" xfId="22021" xr:uid="{00000000-0005-0000-0000-000006560000}"/>
    <cellStyle name="Normal 25 4 4 2 2" xfId="22022" xr:uid="{00000000-0005-0000-0000-000007560000}"/>
    <cellStyle name="Normal 25 4 4 3" xfId="22023" xr:uid="{00000000-0005-0000-0000-000008560000}"/>
    <cellStyle name="Normal 25 4 5" xfId="22024" xr:uid="{00000000-0005-0000-0000-000009560000}"/>
    <cellStyle name="Normal 25 4 5 2" xfId="22025" xr:uid="{00000000-0005-0000-0000-00000A560000}"/>
    <cellStyle name="Normal 25 4 5 2 2" xfId="22026" xr:uid="{00000000-0005-0000-0000-00000B560000}"/>
    <cellStyle name="Normal 25 4 5 3" xfId="22027" xr:uid="{00000000-0005-0000-0000-00000C560000}"/>
    <cellStyle name="Normal 25 4 6" xfId="22028" xr:uid="{00000000-0005-0000-0000-00000D560000}"/>
    <cellStyle name="Normal 25 4 6 2" xfId="22029" xr:uid="{00000000-0005-0000-0000-00000E560000}"/>
    <cellStyle name="Normal 25 4 6 2 2" xfId="22030" xr:uid="{00000000-0005-0000-0000-00000F560000}"/>
    <cellStyle name="Normal 25 4 6 3" xfId="22031" xr:uid="{00000000-0005-0000-0000-000010560000}"/>
    <cellStyle name="Normal 25 4 7" xfId="22032" xr:uid="{00000000-0005-0000-0000-000011560000}"/>
    <cellStyle name="Normal 25 4 7 2" xfId="22033" xr:uid="{00000000-0005-0000-0000-000012560000}"/>
    <cellStyle name="Normal 25 4 8" xfId="22034" xr:uid="{00000000-0005-0000-0000-000013560000}"/>
    <cellStyle name="Normal 25 4 8 2" xfId="22035" xr:uid="{00000000-0005-0000-0000-000014560000}"/>
    <cellStyle name="Normal 25 4 9" xfId="22036" xr:uid="{00000000-0005-0000-0000-000015560000}"/>
    <cellStyle name="Normal 25 5" xfId="22037" xr:uid="{00000000-0005-0000-0000-000016560000}"/>
    <cellStyle name="Normal 25 5 2" xfId="22038" xr:uid="{00000000-0005-0000-0000-000017560000}"/>
    <cellStyle name="Normal 25 5 2 2" xfId="22039" xr:uid="{00000000-0005-0000-0000-000018560000}"/>
    <cellStyle name="Normal 25 5 2 2 2" xfId="22040" xr:uid="{00000000-0005-0000-0000-000019560000}"/>
    <cellStyle name="Normal 25 5 2 2 2 2" xfId="22041" xr:uid="{00000000-0005-0000-0000-00001A560000}"/>
    <cellStyle name="Normal 25 5 2 2 3" xfId="22042" xr:uid="{00000000-0005-0000-0000-00001B560000}"/>
    <cellStyle name="Normal 25 5 2 3" xfId="22043" xr:uid="{00000000-0005-0000-0000-00001C560000}"/>
    <cellStyle name="Normal 25 5 2 3 2" xfId="22044" xr:uid="{00000000-0005-0000-0000-00001D560000}"/>
    <cellStyle name="Normal 25 5 2 3 2 2" xfId="22045" xr:uid="{00000000-0005-0000-0000-00001E560000}"/>
    <cellStyle name="Normal 25 5 2 3 3" xfId="22046" xr:uid="{00000000-0005-0000-0000-00001F560000}"/>
    <cellStyle name="Normal 25 5 2 4" xfId="22047" xr:uid="{00000000-0005-0000-0000-000020560000}"/>
    <cellStyle name="Normal 25 5 2 4 2" xfId="22048" xr:uid="{00000000-0005-0000-0000-000021560000}"/>
    <cellStyle name="Normal 25 5 2 4 2 2" xfId="22049" xr:uid="{00000000-0005-0000-0000-000022560000}"/>
    <cellStyle name="Normal 25 5 2 4 3" xfId="22050" xr:uid="{00000000-0005-0000-0000-000023560000}"/>
    <cellStyle name="Normal 25 5 2 5" xfId="22051" xr:uid="{00000000-0005-0000-0000-000024560000}"/>
    <cellStyle name="Normal 25 5 2 5 2" xfId="22052" xr:uid="{00000000-0005-0000-0000-000025560000}"/>
    <cellStyle name="Normal 25 5 2 6" xfId="22053" xr:uid="{00000000-0005-0000-0000-000026560000}"/>
    <cellStyle name="Normal 25 5 2 6 2" xfId="22054" xr:uid="{00000000-0005-0000-0000-000027560000}"/>
    <cellStyle name="Normal 25 5 2 7" xfId="22055" xr:uid="{00000000-0005-0000-0000-000028560000}"/>
    <cellStyle name="Normal 25 5 3" xfId="22056" xr:uid="{00000000-0005-0000-0000-000029560000}"/>
    <cellStyle name="Normal 25 5 3 2" xfId="22057" xr:uid="{00000000-0005-0000-0000-00002A560000}"/>
    <cellStyle name="Normal 25 5 3 2 2" xfId="22058" xr:uid="{00000000-0005-0000-0000-00002B560000}"/>
    <cellStyle name="Normal 25 5 3 3" xfId="22059" xr:uid="{00000000-0005-0000-0000-00002C560000}"/>
    <cellStyle name="Normal 25 5 4" xfId="22060" xr:uid="{00000000-0005-0000-0000-00002D560000}"/>
    <cellStyle name="Normal 25 5 4 2" xfId="22061" xr:uid="{00000000-0005-0000-0000-00002E560000}"/>
    <cellStyle name="Normal 25 5 4 2 2" xfId="22062" xr:uid="{00000000-0005-0000-0000-00002F560000}"/>
    <cellStyle name="Normal 25 5 4 3" xfId="22063" xr:uid="{00000000-0005-0000-0000-000030560000}"/>
    <cellStyle name="Normal 25 5 5" xfId="22064" xr:uid="{00000000-0005-0000-0000-000031560000}"/>
    <cellStyle name="Normal 25 5 5 2" xfId="22065" xr:uid="{00000000-0005-0000-0000-000032560000}"/>
    <cellStyle name="Normal 25 5 5 2 2" xfId="22066" xr:uid="{00000000-0005-0000-0000-000033560000}"/>
    <cellStyle name="Normal 25 5 5 3" xfId="22067" xr:uid="{00000000-0005-0000-0000-000034560000}"/>
    <cellStyle name="Normal 25 5 6" xfId="22068" xr:uid="{00000000-0005-0000-0000-000035560000}"/>
    <cellStyle name="Normal 25 5 6 2" xfId="22069" xr:uid="{00000000-0005-0000-0000-000036560000}"/>
    <cellStyle name="Normal 25 5 7" xfId="22070" xr:uid="{00000000-0005-0000-0000-000037560000}"/>
    <cellStyle name="Normal 25 5 7 2" xfId="22071" xr:uid="{00000000-0005-0000-0000-000038560000}"/>
    <cellStyle name="Normal 25 5 8" xfId="22072" xr:uid="{00000000-0005-0000-0000-000039560000}"/>
    <cellStyle name="Normal 25 6" xfId="22073" xr:uid="{00000000-0005-0000-0000-00003A560000}"/>
    <cellStyle name="Normal 25 6 2" xfId="22074" xr:uid="{00000000-0005-0000-0000-00003B560000}"/>
    <cellStyle name="Normal 25 6 2 2" xfId="22075" xr:uid="{00000000-0005-0000-0000-00003C560000}"/>
    <cellStyle name="Normal 25 6 2 2 2" xfId="22076" xr:uid="{00000000-0005-0000-0000-00003D560000}"/>
    <cellStyle name="Normal 25 6 2 3" xfId="22077" xr:uid="{00000000-0005-0000-0000-00003E560000}"/>
    <cellStyle name="Normal 25 6 3" xfId="22078" xr:uid="{00000000-0005-0000-0000-00003F560000}"/>
    <cellStyle name="Normal 25 6 3 2" xfId="22079" xr:uid="{00000000-0005-0000-0000-000040560000}"/>
    <cellStyle name="Normal 25 6 3 2 2" xfId="22080" xr:uid="{00000000-0005-0000-0000-000041560000}"/>
    <cellStyle name="Normal 25 6 3 3" xfId="22081" xr:uid="{00000000-0005-0000-0000-000042560000}"/>
    <cellStyle name="Normal 25 6 4" xfId="22082" xr:uid="{00000000-0005-0000-0000-000043560000}"/>
    <cellStyle name="Normal 25 6 4 2" xfId="22083" xr:uid="{00000000-0005-0000-0000-000044560000}"/>
    <cellStyle name="Normal 25 6 4 2 2" xfId="22084" xr:uid="{00000000-0005-0000-0000-000045560000}"/>
    <cellStyle name="Normal 25 6 4 3" xfId="22085" xr:uid="{00000000-0005-0000-0000-000046560000}"/>
    <cellStyle name="Normal 25 6 5" xfId="22086" xr:uid="{00000000-0005-0000-0000-000047560000}"/>
    <cellStyle name="Normal 25 6 5 2" xfId="22087" xr:uid="{00000000-0005-0000-0000-000048560000}"/>
    <cellStyle name="Normal 25 6 6" xfId="22088" xr:uid="{00000000-0005-0000-0000-000049560000}"/>
    <cellStyle name="Normal 25 6 6 2" xfId="22089" xr:uid="{00000000-0005-0000-0000-00004A560000}"/>
    <cellStyle name="Normal 25 6 7" xfId="22090" xr:uid="{00000000-0005-0000-0000-00004B560000}"/>
    <cellStyle name="Normal 25 7" xfId="22091" xr:uid="{00000000-0005-0000-0000-00004C560000}"/>
    <cellStyle name="Normal 25 7 2" xfId="22092" xr:uid="{00000000-0005-0000-0000-00004D560000}"/>
    <cellStyle name="Normal 25 7 2 2" xfId="22093" xr:uid="{00000000-0005-0000-0000-00004E560000}"/>
    <cellStyle name="Normal 25 7 2 2 2" xfId="22094" xr:uid="{00000000-0005-0000-0000-00004F560000}"/>
    <cellStyle name="Normal 25 7 2 3" xfId="22095" xr:uid="{00000000-0005-0000-0000-000050560000}"/>
    <cellStyle name="Normal 25 7 3" xfId="22096" xr:uid="{00000000-0005-0000-0000-000051560000}"/>
    <cellStyle name="Normal 25 7 3 2" xfId="22097" xr:uid="{00000000-0005-0000-0000-000052560000}"/>
    <cellStyle name="Normal 25 7 3 2 2" xfId="22098" xr:uid="{00000000-0005-0000-0000-000053560000}"/>
    <cellStyle name="Normal 25 7 3 3" xfId="22099" xr:uid="{00000000-0005-0000-0000-000054560000}"/>
    <cellStyle name="Normal 25 7 4" xfId="22100" xr:uid="{00000000-0005-0000-0000-000055560000}"/>
    <cellStyle name="Normal 25 7 4 2" xfId="22101" xr:uid="{00000000-0005-0000-0000-000056560000}"/>
    <cellStyle name="Normal 25 7 4 2 2" xfId="22102" xr:uid="{00000000-0005-0000-0000-000057560000}"/>
    <cellStyle name="Normal 25 7 4 3" xfId="22103" xr:uid="{00000000-0005-0000-0000-000058560000}"/>
    <cellStyle name="Normal 25 7 5" xfId="22104" xr:uid="{00000000-0005-0000-0000-000059560000}"/>
    <cellStyle name="Normal 25 7 5 2" xfId="22105" xr:uid="{00000000-0005-0000-0000-00005A560000}"/>
    <cellStyle name="Normal 25 7 6" xfId="22106" xr:uid="{00000000-0005-0000-0000-00005B560000}"/>
    <cellStyle name="Normal 25 7 6 2" xfId="22107" xr:uid="{00000000-0005-0000-0000-00005C560000}"/>
    <cellStyle name="Normal 25 7 7" xfId="22108" xr:uid="{00000000-0005-0000-0000-00005D560000}"/>
    <cellStyle name="Normal 25 8" xfId="22109" xr:uid="{00000000-0005-0000-0000-00005E560000}"/>
    <cellStyle name="Normal 25 8 2" xfId="22110" xr:uid="{00000000-0005-0000-0000-00005F560000}"/>
    <cellStyle name="Normal 25 8 2 2" xfId="22111" xr:uid="{00000000-0005-0000-0000-000060560000}"/>
    <cellStyle name="Normal 25 8 3" xfId="22112" xr:uid="{00000000-0005-0000-0000-000061560000}"/>
    <cellStyle name="Normal 25 9" xfId="22113" xr:uid="{00000000-0005-0000-0000-000062560000}"/>
    <cellStyle name="Normal 25 9 2" xfId="22114" xr:uid="{00000000-0005-0000-0000-000063560000}"/>
    <cellStyle name="Normal 25 9 2 2" xfId="22115" xr:uid="{00000000-0005-0000-0000-000064560000}"/>
    <cellStyle name="Normal 25 9 3" xfId="22116" xr:uid="{00000000-0005-0000-0000-000065560000}"/>
    <cellStyle name="Normal 25_Confidential Information" xfId="22117" xr:uid="{00000000-0005-0000-0000-000066560000}"/>
    <cellStyle name="Normal 26" xfId="22118" xr:uid="{00000000-0005-0000-0000-000067560000}"/>
    <cellStyle name="Normal 26 10" xfId="22119" xr:uid="{00000000-0005-0000-0000-000068560000}"/>
    <cellStyle name="Normal 26 10 2" xfId="22120" xr:uid="{00000000-0005-0000-0000-000069560000}"/>
    <cellStyle name="Normal 26 10 2 2" xfId="22121" xr:uid="{00000000-0005-0000-0000-00006A560000}"/>
    <cellStyle name="Normal 26 10 3" xfId="22122" xr:uid="{00000000-0005-0000-0000-00006B560000}"/>
    <cellStyle name="Normal 26 11" xfId="22123" xr:uid="{00000000-0005-0000-0000-00006C560000}"/>
    <cellStyle name="Normal 26 11 2" xfId="22124" xr:uid="{00000000-0005-0000-0000-00006D560000}"/>
    <cellStyle name="Normal 26 12" xfId="22125" xr:uid="{00000000-0005-0000-0000-00006E560000}"/>
    <cellStyle name="Normal 26 12 2" xfId="22126" xr:uid="{00000000-0005-0000-0000-00006F560000}"/>
    <cellStyle name="Normal 26 13" xfId="22127" xr:uid="{00000000-0005-0000-0000-000070560000}"/>
    <cellStyle name="Normal 26 2" xfId="22128" xr:uid="{00000000-0005-0000-0000-000071560000}"/>
    <cellStyle name="Normal 26 2 10" xfId="22129" xr:uid="{00000000-0005-0000-0000-000072560000}"/>
    <cellStyle name="Normal 26 2 10 2" xfId="22130" xr:uid="{00000000-0005-0000-0000-000073560000}"/>
    <cellStyle name="Normal 26 2 11" xfId="22131" xr:uid="{00000000-0005-0000-0000-000074560000}"/>
    <cellStyle name="Normal 26 2 2" xfId="22132" xr:uid="{00000000-0005-0000-0000-000075560000}"/>
    <cellStyle name="Normal 26 2 2 2" xfId="22133" xr:uid="{00000000-0005-0000-0000-000076560000}"/>
    <cellStyle name="Normal 26 2 2 2 2" xfId="22134" xr:uid="{00000000-0005-0000-0000-000077560000}"/>
    <cellStyle name="Normal 26 2 2 2 2 2" xfId="22135" xr:uid="{00000000-0005-0000-0000-000078560000}"/>
    <cellStyle name="Normal 26 2 2 2 2 2 2" xfId="22136" xr:uid="{00000000-0005-0000-0000-000079560000}"/>
    <cellStyle name="Normal 26 2 2 2 2 3" xfId="22137" xr:uid="{00000000-0005-0000-0000-00007A560000}"/>
    <cellStyle name="Normal 26 2 2 2 3" xfId="22138" xr:uid="{00000000-0005-0000-0000-00007B560000}"/>
    <cellStyle name="Normal 26 2 2 2 3 2" xfId="22139" xr:uid="{00000000-0005-0000-0000-00007C560000}"/>
    <cellStyle name="Normal 26 2 2 2 3 2 2" xfId="22140" xr:uid="{00000000-0005-0000-0000-00007D560000}"/>
    <cellStyle name="Normal 26 2 2 2 3 3" xfId="22141" xr:uid="{00000000-0005-0000-0000-00007E560000}"/>
    <cellStyle name="Normal 26 2 2 2 4" xfId="22142" xr:uid="{00000000-0005-0000-0000-00007F560000}"/>
    <cellStyle name="Normal 26 2 2 2 4 2" xfId="22143" xr:uid="{00000000-0005-0000-0000-000080560000}"/>
    <cellStyle name="Normal 26 2 2 2 4 2 2" xfId="22144" xr:uid="{00000000-0005-0000-0000-000081560000}"/>
    <cellStyle name="Normal 26 2 2 2 4 3" xfId="22145" xr:uid="{00000000-0005-0000-0000-000082560000}"/>
    <cellStyle name="Normal 26 2 2 2 5" xfId="22146" xr:uid="{00000000-0005-0000-0000-000083560000}"/>
    <cellStyle name="Normal 26 2 2 2 5 2" xfId="22147" xr:uid="{00000000-0005-0000-0000-000084560000}"/>
    <cellStyle name="Normal 26 2 2 2 6" xfId="22148" xr:uid="{00000000-0005-0000-0000-000085560000}"/>
    <cellStyle name="Normal 26 2 2 2 6 2" xfId="22149" xr:uid="{00000000-0005-0000-0000-000086560000}"/>
    <cellStyle name="Normal 26 2 2 2 7" xfId="22150" xr:uid="{00000000-0005-0000-0000-000087560000}"/>
    <cellStyle name="Normal 26 2 2 3" xfId="22151" xr:uid="{00000000-0005-0000-0000-000088560000}"/>
    <cellStyle name="Normal 26 2 2 3 2" xfId="22152" xr:uid="{00000000-0005-0000-0000-000089560000}"/>
    <cellStyle name="Normal 26 2 2 3 2 2" xfId="22153" xr:uid="{00000000-0005-0000-0000-00008A560000}"/>
    <cellStyle name="Normal 26 2 2 3 2 2 2" xfId="22154" xr:uid="{00000000-0005-0000-0000-00008B560000}"/>
    <cellStyle name="Normal 26 2 2 3 2 3" xfId="22155" xr:uid="{00000000-0005-0000-0000-00008C560000}"/>
    <cellStyle name="Normal 26 2 2 3 3" xfId="22156" xr:uid="{00000000-0005-0000-0000-00008D560000}"/>
    <cellStyle name="Normal 26 2 2 3 3 2" xfId="22157" xr:uid="{00000000-0005-0000-0000-00008E560000}"/>
    <cellStyle name="Normal 26 2 2 3 3 2 2" xfId="22158" xr:uid="{00000000-0005-0000-0000-00008F560000}"/>
    <cellStyle name="Normal 26 2 2 3 3 3" xfId="22159" xr:uid="{00000000-0005-0000-0000-000090560000}"/>
    <cellStyle name="Normal 26 2 2 3 4" xfId="22160" xr:uid="{00000000-0005-0000-0000-000091560000}"/>
    <cellStyle name="Normal 26 2 2 3 4 2" xfId="22161" xr:uid="{00000000-0005-0000-0000-000092560000}"/>
    <cellStyle name="Normal 26 2 2 3 4 2 2" xfId="22162" xr:uid="{00000000-0005-0000-0000-000093560000}"/>
    <cellStyle name="Normal 26 2 2 3 4 3" xfId="22163" xr:uid="{00000000-0005-0000-0000-000094560000}"/>
    <cellStyle name="Normal 26 2 2 3 5" xfId="22164" xr:uid="{00000000-0005-0000-0000-000095560000}"/>
    <cellStyle name="Normal 26 2 2 3 5 2" xfId="22165" xr:uid="{00000000-0005-0000-0000-000096560000}"/>
    <cellStyle name="Normal 26 2 2 3 6" xfId="22166" xr:uid="{00000000-0005-0000-0000-000097560000}"/>
    <cellStyle name="Normal 26 2 2 3 6 2" xfId="22167" xr:uid="{00000000-0005-0000-0000-000098560000}"/>
    <cellStyle name="Normal 26 2 2 3 7" xfId="22168" xr:uid="{00000000-0005-0000-0000-000099560000}"/>
    <cellStyle name="Normal 26 2 2 4" xfId="22169" xr:uid="{00000000-0005-0000-0000-00009A560000}"/>
    <cellStyle name="Normal 26 2 2 4 2" xfId="22170" xr:uid="{00000000-0005-0000-0000-00009B560000}"/>
    <cellStyle name="Normal 26 2 2 4 2 2" xfId="22171" xr:uid="{00000000-0005-0000-0000-00009C560000}"/>
    <cellStyle name="Normal 26 2 2 4 3" xfId="22172" xr:uid="{00000000-0005-0000-0000-00009D560000}"/>
    <cellStyle name="Normal 26 2 2 5" xfId="22173" xr:uid="{00000000-0005-0000-0000-00009E560000}"/>
    <cellStyle name="Normal 26 2 2 5 2" xfId="22174" xr:uid="{00000000-0005-0000-0000-00009F560000}"/>
    <cellStyle name="Normal 26 2 2 5 2 2" xfId="22175" xr:uid="{00000000-0005-0000-0000-0000A0560000}"/>
    <cellStyle name="Normal 26 2 2 5 3" xfId="22176" xr:uid="{00000000-0005-0000-0000-0000A1560000}"/>
    <cellStyle name="Normal 26 2 2 6" xfId="22177" xr:uid="{00000000-0005-0000-0000-0000A2560000}"/>
    <cellStyle name="Normal 26 2 2 6 2" xfId="22178" xr:uid="{00000000-0005-0000-0000-0000A3560000}"/>
    <cellStyle name="Normal 26 2 2 6 2 2" xfId="22179" xr:uid="{00000000-0005-0000-0000-0000A4560000}"/>
    <cellStyle name="Normal 26 2 2 6 3" xfId="22180" xr:uid="{00000000-0005-0000-0000-0000A5560000}"/>
    <cellStyle name="Normal 26 2 2 7" xfId="22181" xr:uid="{00000000-0005-0000-0000-0000A6560000}"/>
    <cellStyle name="Normal 26 2 2 7 2" xfId="22182" xr:uid="{00000000-0005-0000-0000-0000A7560000}"/>
    <cellStyle name="Normal 26 2 2 8" xfId="22183" xr:uid="{00000000-0005-0000-0000-0000A8560000}"/>
    <cellStyle name="Normal 26 2 2 8 2" xfId="22184" xr:uid="{00000000-0005-0000-0000-0000A9560000}"/>
    <cellStyle name="Normal 26 2 2 9" xfId="22185" xr:uid="{00000000-0005-0000-0000-0000AA560000}"/>
    <cellStyle name="Normal 26 2 3" xfId="22186" xr:uid="{00000000-0005-0000-0000-0000AB560000}"/>
    <cellStyle name="Normal 26 2 3 2" xfId="22187" xr:uid="{00000000-0005-0000-0000-0000AC560000}"/>
    <cellStyle name="Normal 26 2 3 2 2" xfId="22188" xr:uid="{00000000-0005-0000-0000-0000AD560000}"/>
    <cellStyle name="Normal 26 2 3 2 2 2" xfId="22189" xr:uid="{00000000-0005-0000-0000-0000AE560000}"/>
    <cellStyle name="Normal 26 2 3 2 2 2 2" xfId="22190" xr:uid="{00000000-0005-0000-0000-0000AF560000}"/>
    <cellStyle name="Normal 26 2 3 2 2 3" xfId="22191" xr:uid="{00000000-0005-0000-0000-0000B0560000}"/>
    <cellStyle name="Normal 26 2 3 2 3" xfId="22192" xr:uid="{00000000-0005-0000-0000-0000B1560000}"/>
    <cellStyle name="Normal 26 2 3 2 3 2" xfId="22193" xr:uid="{00000000-0005-0000-0000-0000B2560000}"/>
    <cellStyle name="Normal 26 2 3 2 3 2 2" xfId="22194" xr:uid="{00000000-0005-0000-0000-0000B3560000}"/>
    <cellStyle name="Normal 26 2 3 2 3 3" xfId="22195" xr:uid="{00000000-0005-0000-0000-0000B4560000}"/>
    <cellStyle name="Normal 26 2 3 2 4" xfId="22196" xr:uid="{00000000-0005-0000-0000-0000B5560000}"/>
    <cellStyle name="Normal 26 2 3 2 4 2" xfId="22197" xr:uid="{00000000-0005-0000-0000-0000B6560000}"/>
    <cellStyle name="Normal 26 2 3 2 4 2 2" xfId="22198" xr:uid="{00000000-0005-0000-0000-0000B7560000}"/>
    <cellStyle name="Normal 26 2 3 2 4 3" xfId="22199" xr:uid="{00000000-0005-0000-0000-0000B8560000}"/>
    <cellStyle name="Normal 26 2 3 2 5" xfId="22200" xr:uid="{00000000-0005-0000-0000-0000B9560000}"/>
    <cellStyle name="Normal 26 2 3 2 5 2" xfId="22201" xr:uid="{00000000-0005-0000-0000-0000BA560000}"/>
    <cellStyle name="Normal 26 2 3 2 6" xfId="22202" xr:uid="{00000000-0005-0000-0000-0000BB560000}"/>
    <cellStyle name="Normal 26 2 3 2 6 2" xfId="22203" xr:uid="{00000000-0005-0000-0000-0000BC560000}"/>
    <cellStyle name="Normal 26 2 3 2 7" xfId="22204" xr:uid="{00000000-0005-0000-0000-0000BD560000}"/>
    <cellStyle name="Normal 26 2 3 3" xfId="22205" xr:uid="{00000000-0005-0000-0000-0000BE560000}"/>
    <cellStyle name="Normal 26 2 3 3 2" xfId="22206" xr:uid="{00000000-0005-0000-0000-0000BF560000}"/>
    <cellStyle name="Normal 26 2 3 3 2 2" xfId="22207" xr:uid="{00000000-0005-0000-0000-0000C0560000}"/>
    <cellStyle name="Normal 26 2 3 3 3" xfId="22208" xr:uid="{00000000-0005-0000-0000-0000C1560000}"/>
    <cellStyle name="Normal 26 2 3 4" xfId="22209" xr:uid="{00000000-0005-0000-0000-0000C2560000}"/>
    <cellStyle name="Normal 26 2 3 4 2" xfId="22210" xr:uid="{00000000-0005-0000-0000-0000C3560000}"/>
    <cellStyle name="Normal 26 2 3 4 2 2" xfId="22211" xr:uid="{00000000-0005-0000-0000-0000C4560000}"/>
    <cellStyle name="Normal 26 2 3 4 3" xfId="22212" xr:uid="{00000000-0005-0000-0000-0000C5560000}"/>
    <cellStyle name="Normal 26 2 3 5" xfId="22213" xr:uid="{00000000-0005-0000-0000-0000C6560000}"/>
    <cellStyle name="Normal 26 2 3 5 2" xfId="22214" xr:uid="{00000000-0005-0000-0000-0000C7560000}"/>
    <cellStyle name="Normal 26 2 3 5 2 2" xfId="22215" xr:uid="{00000000-0005-0000-0000-0000C8560000}"/>
    <cellStyle name="Normal 26 2 3 5 3" xfId="22216" xr:uid="{00000000-0005-0000-0000-0000C9560000}"/>
    <cellStyle name="Normal 26 2 3 6" xfId="22217" xr:uid="{00000000-0005-0000-0000-0000CA560000}"/>
    <cellStyle name="Normal 26 2 3 6 2" xfId="22218" xr:uid="{00000000-0005-0000-0000-0000CB560000}"/>
    <cellStyle name="Normal 26 2 3 7" xfId="22219" xr:uid="{00000000-0005-0000-0000-0000CC560000}"/>
    <cellStyle name="Normal 26 2 3 7 2" xfId="22220" xr:uid="{00000000-0005-0000-0000-0000CD560000}"/>
    <cellStyle name="Normal 26 2 3 8" xfId="22221" xr:uid="{00000000-0005-0000-0000-0000CE560000}"/>
    <cellStyle name="Normal 26 2 4" xfId="22222" xr:uid="{00000000-0005-0000-0000-0000CF560000}"/>
    <cellStyle name="Normal 26 2 4 2" xfId="22223" xr:uid="{00000000-0005-0000-0000-0000D0560000}"/>
    <cellStyle name="Normal 26 2 4 2 2" xfId="22224" xr:uid="{00000000-0005-0000-0000-0000D1560000}"/>
    <cellStyle name="Normal 26 2 4 2 2 2" xfId="22225" xr:uid="{00000000-0005-0000-0000-0000D2560000}"/>
    <cellStyle name="Normal 26 2 4 2 3" xfId="22226" xr:uid="{00000000-0005-0000-0000-0000D3560000}"/>
    <cellStyle name="Normal 26 2 4 3" xfId="22227" xr:uid="{00000000-0005-0000-0000-0000D4560000}"/>
    <cellStyle name="Normal 26 2 4 3 2" xfId="22228" xr:uid="{00000000-0005-0000-0000-0000D5560000}"/>
    <cellStyle name="Normal 26 2 4 3 2 2" xfId="22229" xr:uid="{00000000-0005-0000-0000-0000D6560000}"/>
    <cellStyle name="Normal 26 2 4 3 3" xfId="22230" xr:uid="{00000000-0005-0000-0000-0000D7560000}"/>
    <cellStyle name="Normal 26 2 4 4" xfId="22231" xr:uid="{00000000-0005-0000-0000-0000D8560000}"/>
    <cellStyle name="Normal 26 2 4 4 2" xfId="22232" xr:uid="{00000000-0005-0000-0000-0000D9560000}"/>
    <cellStyle name="Normal 26 2 4 4 2 2" xfId="22233" xr:uid="{00000000-0005-0000-0000-0000DA560000}"/>
    <cellStyle name="Normal 26 2 4 4 3" xfId="22234" xr:uid="{00000000-0005-0000-0000-0000DB560000}"/>
    <cellStyle name="Normal 26 2 4 5" xfId="22235" xr:uid="{00000000-0005-0000-0000-0000DC560000}"/>
    <cellStyle name="Normal 26 2 4 5 2" xfId="22236" xr:uid="{00000000-0005-0000-0000-0000DD560000}"/>
    <cellStyle name="Normal 26 2 4 6" xfId="22237" xr:uid="{00000000-0005-0000-0000-0000DE560000}"/>
    <cellStyle name="Normal 26 2 4 6 2" xfId="22238" xr:uid="{00000000-0005-0000-0000-0000DF560000}"/>
    <cellStyle name="Normal 26 2 4 7" xfId="22239" xr:uid="{00000000-0005-0000-0000-0000E0560000}"/>
    <cellStyle name="Normal 26 2 5" xfId="22240" xr:uid="{00000000-0005-0000-0000-0000E1560000}"/>
    <cellStyle name="Normal 26 2 5 2" xfId="22241" xr:uid="{00000000-0005-0000-0000-0000E2560000}"/>
    <cellStyle name="Normal 26 2 5 2 2" xfId="22242" xr:uid="{00000000-0005-0000-0000-0000E3560000}"/>
    <cellStyle name="Normal 26 2 5 2 2 2" xfId="22243" xr:uid="{00000000-0005-0000-0000-0000E4560000}"/>
    <cellStyle name="Normal 26 2 5 2 3" xfId="22244" xr:uid="{00000000-0005-0000-0000-0000E5560000}"/>
    <cellStyle name="Normal 26 2 5 3" xfId="22245" xr:uid="{00000000-0005-0000-0000-0000E6560000}"/>
    <cellStyle name="Normal 26 2 5 3 2" xfId="22246" xr:uid="{00000000-0005-0000-0000-0000E7560000}"/>
    <cellStyle name="Normal 26 2 5 3 2 2" xfId="22247" xr:uid="{00000000-0005-0000-0000-0000E8560000}"/>
    <cellStyle name="Normal 26 2 5 3 3" xfId="22248" xr:uid="{00000000-0005-0000-0000-0000E9560000}"/>
    <cellStyle name="Normal 26 2 5 4" xfId="22249" xr:uid="{00000000-0005-0000-0000-0000EA560000}"/>
    <cellStyle name="Normal 26 2 5 4 2" xfId="22250" xr:uid="{00000000-0005-0000-0000-0000EB560000}"/>
    <cellStyle name="Normal 26 2 5 4 2 2" xfId="22251" xr:uid="{00000000-0005-0000-0000-0000EC560000}"/>
    <cellStyle name="Normal 26 2 5 4 3" xfId="22252" xr:uid="{00000000-0005-0000-0000-0000ED560000}"/>
    <cellStyle name="Normal 26 2 5 5" xfId="22253" xr:uid="{00000000-0005-0000-0000-0000EE560000}"/>
    <cellStyle name="Normal 26 2 5 5 2" xfId="22254" xr:uid="{00000000-0005-0000-0000-0000EF560000}"/>
    <cellStyle name="Normal 26 2 5 6" xfId="22255" xr:uid="{00000000-0005-0000-0000-0000F0560000}"/>
    <cellStyle name="Normal 26 2 5 6 2" xfId="22256" xr:uid="{00000000-0005-0000-0000-0000F1560000}"/>
    <cellStyle name="Normal 26 2 5 7" xfId="22257" xr:uid="{00000000-0005-0000-0000-0000F2560000}"/>
    <cellStyle name="Normal 26 2 6" xfId="22258" xr:uid="{00000000-0005-0000-0000-0000F3560000}"/>
    <cellStyle name="Normal 26 2 6 2" xfId="22259" xr:uid="{00000000-0005-0000-0000-0000F4560000}"/>
    <cellStyle name="Normal 26 2 6 2 2" xfId="22260" xr:uid="{00000000-0005-0000-0000-0000F5560000}"/>
    <cellStyle name="Normal 26 2 6 3" xfId="22261" xr:uid="{00000000-0005-0000-0000-0000F6560000}"/>
    <cellStyle name="Normal 26 2 7" xfId="22262" xr:uid="{00000000-0005-0000-0000-0000F7560000}"/>
    <cellStyle name="Normal 26 2 7 2" xfId="22263" xr:uid="{00000000-0005-0000-0000-0000F8560000}"/>
    <cellStyle name="Normal 26 2 7 2 2" xfId="22264" xr:uid="{00000000-0005-0000-0000-0000F9560000}"/>
    <cellStyle name="Normal 26 2 7 3" xfId="22265" xr:uid="{00000000-0005-0000-0000-0000FA560000}"/>
    <cellStyle name="Normal 26 2 8" xfId="22266" xr:uid="{00000000-0005-0000-0000-0000FB560000}"/>
    <cellStyle name="Normal 26 2 8 2" xfId="22267" xr:uid="{00000000-0005-0000-0000-0000FC560000}"/>
    <cellStyle name="Normal 26 2 8 2 2" xfId="22268" xr:uid="{00000000-0005-0000-0000-0000FD560000}"/>
    <cellStyle name="Normal 26 2 8 3" xfId="22269" xr:uid="{00000000-0005-0000-0000-0000FE560000}"/>
    <cellStyle name="Normal 26 2 9" xfId="22270" xr:uid="{00000000-0005-0000-0000-0000FF560000}"/>
    <cellStyle name="Normal 26 2 9 2" xfId="22271" xr:uid="{00000000-0005-0000-0000-000000570000}"/>
    <cellStyle name="Normal 26 3" xfId="22272" xr:uid="{00000000-0005-0000-0000-000001570000}"/>
    <cellStyle name="Normal 26 3 10" xfId="22273" xr:uid="{00000000-0005-0000-0000-000002570000}"/>
    <cellStyle name="Normal 26 3 10 2" xfId="22274" xr:uid="{00000000-0005-0000-0000-000003570000}"/>
    <cellStyle name="Normal 26 3 11" xfId="22275" xr:uid="{00000000-0005-0000-0000-000004570000}"/>
    <cellStyle name="Normal 26 3 2" xfId="22276" xr:uid="{00000000-0005-0000-0000-000005570000}"/>
    <cellStyle name="Normal 26 3 2 2" xfId="22277" xr:uid="{00000000-0005-0000-0000-000006570000}"/>
    <cellStyle name="Normal 26 3 2 2 2" xfId="22278" xr:uid="{00000000-0005-0000-0000-000007570000}"/>
    <cellStyle name="Normal 26 3 2 2 2 2" xfId="22279" xr:uid="{00000000-0005-0000-0000-000008570000}"/>
    <cellStyle name="Normal 26 3 2 2 2 2 2" xfId="22280" xr:uid="{00000000-0005-0000-0000-000009570000}"/>
    <cellStyle name="Normal 26 3 2 2 2 3" xfId="22281" xr:uid="{00000000-0005-0000-0000-00000A570000}"/>
    <cellStyle name="Normal 26 3 2 2 3" xfId="22282" xr:uid="{00000000-0005-0000-0000-00000B570000}"/>
    <cellStyle name="Normal 26 3 2 2 3 2" xfId="22283" xr:uid="{00000000-0005-0000-0000-00000C570000}"/>
    <cellStyle name="Normal 26 3 2 2 3 2 2" xfId="22284" xr:uid="{00000000-0005-0000-0000-00000D570000}"/>
    <cellStyle name="Normal 26 3 2 2 3 3" xfId="22285" xr:uid="{00000000-0005-0000-0000-00000E570000}"/>
    <cellStyle name="Normal 26 3 2 2 4" xfId="22286" xr:uid="{00000000-0005-0000-0000-00000F570000}"/>
    <cellStyle name="Normal 26 3 2 2 4 2" xfId="22287" xr:uid="{00000000-0005-0000-0000-000010570000}"/>
    <cellStyle name="Normal 26 3 2 2 4 2 2" xfId="22288" xr:uid="{00000000-0005-0000-0000-000011570000}"/>
    <cellStyle name="Normal 26 3 2 2 4 3" xfId="22289" xr:uid="{00000000-0005-0000-0000-000012570000}"/>
    <cellStyle name="Normal 26 3 2 2 5" xfId="22290" xr:uid="{00000000-0005-0000-0000-000013570000}"/>
    <cellStyle name="Normal 26 3 2 2 5 2" xfId="22291" xr:uid="{00000000-0005-0000-0000-000014570000}"/>
    <cellStyle name="Normal 26 3 2 2 6" xfId="22292" xr:uid="{00000000-0005-0000-0000-000015570000}"/>
    <cellStyle name="Normal 26 3 2 2 6 2" xfId="22293" xr:uid="{00000000-0005-0000-0000-000016570000}"/>
    <cellStyle name="Normal 26 3 2 2 7" xfId="22294" xr:uid="{00000000-0005-0000-0000-000017570000}"/>
    <cellStyle name="Normal 26 3 2 3" xfId="22295" xr:uid="{00000000-0005-0000-0000-000018570000}"/>
    <cellStyle name="Normal 26 3 2 3 2" xfId="22296" xr:uid="{00000000-0005-0000-0000-000019570000}"/>
    <cellStyle name="Normal 26 3 2 3 2 2" xfId="22297" xr:uid="{00000000-0005-0000-0000-00001A570000}"/>
    <cellStyle name="Normal 26 3 2 3 2 2 2" xfId="22298" xr:uid="{00000000-0005-0000-0000-00001B570000}"/>
    <cellStyle name="Normal 26 3 2 3 2 3" xfId="22299" xr:uid="{00000000-0005-0000-0000-00001C570000}"/>
    <cellStyle name="Normal 26 3 2 3 3" xfId="22300" xr:uid="{00000000-0005-0000-0000-00001D570000}"/>
    <cellStyle name="Normal 26 3 2 3 3 2" xfId="22301" xr:uid="{00000000-0005-0000-0000-00001E570000}"/>
    <cellStyle name="Normal 26 3 2 3 3 2 2" xfId="22302" xr:uid="{00000000-0005-0000-0000-00001F570000}"/>
    <cellStyle name="Normal 26 3 2 3 3 3" xfId="22303" xr:uid="{00000000-0005-0000-0000-000020570000}"/>
    <cellStyle name="Normal 26 3 2 3 4" xfId="22304" xr:uid="{00000000-0005-0000-0000-000021570000}"/>
    <cellStyle name="Normal 26 3 2 3 4 2" xfId="22305" xr:uid="{00000000-0005-0000-0000-000022570000}"/>
    <cellStyle name="Normal 26 3 2 3 4 2 2" xfId="22306" xr:uid="{00000000-0005-0000-0000-000023570000}"/>
    <cellStyle name="Normal 26 3 2 3 4 3" xfId="22307" xr:uid="{00000000-0005-0000-0000-000024570000}"/>
    <cellStyle name="Normal 26 3 2 3 5" xfId="22308" xr:uid="{00000000-0005-0000-0000-000025570000}"/>
    <cellStyle name="Normal 26 3 2 3 5 2" xfId="22309" xr:uid="{00000000-0005-0000-0000-000026570000}"/>
    <cellStyle name="Normal 26 3 2 3 6" xfId="22310" xr:uid="{00000000-0005-0000-0000-000027570000}"/>
    <cellStyle name="Normal 26 3 2 3 6 2" xfId="22311" xr:uid="{00000000-0005-0000-0000-000028570000}"/>
    <cellStyle name="Normal 26 3 2 3 7" xfId="22312" xr:uid="{00000000-0005-0000-0000-000029570000}"/>
    <cellStyle name="Normal 26 3 2 4" xfId="22313" xr:uid="{00000000-0005-0000-0000-00002A570000}"/>
    <cellStyle name="Normal 26 3 2 4 2" xfId="22314" xr:uid="{00000000-0005-0000-0000-00002B570000}"/>
    <cellStyle name="Normal 26 3 2 4 2 2" xfId="22315" xr:uid="{00000000-0005-0000-0000-00002C570000}"/>
    <cellStyle name="Normal 26 3 2 4 3" xfId="22316" xr:uid="{00000000-0005-0000-0000-00002D570000}"/>
    <cellStyle name="Normal 26 3 2 5" xfId="22317" xr:uid="{00000000-0005-0000-0000-00002E570000}"/>
    <cellStyle name="Normal 26 3 2 5 2" xfId="22318" xr:uid="{00000000-0005-0000-0000-00002F570000}"/>
    <cellStyle name="Normal 26 3 2 5 2 2" xfId="22319" xr:uid="{00000000-0005-0000-0000-000030570000}"/>
    <cellStyle name="Normal 26 3 2 5 3" xfId="22320" xr:uid="{00000000-0005-0000-0000-000031570000}"/>
    <cellStyle name="Normal 26 3 2 6" xfId="22321" xr:uid="{00000000-0005-0000-0000-000032570000}"/>
    <cellStyle name="Normal 26 3 2 6 2" xfId="22322" xr:uid="{00000000-0005-0000-0000-000033570000}"/>
    <cellStyle name="Normal 26 3 2 6 2 2" xfId="22323" xr:uid="{00000000-0005-0000-0000-000034570000}"/>
    <cellStyle name="Normal 26 3 2 6 3" xfId="22324" xr:uid="{00000000-0005-0000-0000-000035570000}"/>
    <cellStyle name="Normal 26 3 2 7" xfId="22325" xr:uid="{00000000-0005-0000-0000-000036570000}"/>
    <cellStyle name="Normal 26 3 2 7 2" xfId="22326" xr:uid="{00000000-0005-0000-0000-000037570000}"/>
    <cellStyle name="Normal 26 3 2 8" xfId="22327" xr:uid="{00000000-0005-0000-0000-000038570000}"/>
    <cellStyle name="Normal 26 3 2 8 2" xfId="22328" xr:uid="{00000000-0005-0000-0000-000039570000}"/>
    <cellStyle name="Normal 26 3 2 9" xfId="22329" xr:uid="{00000000-0005-0000-0000-00003A570000}"/>
    <cellStyle name="Normal 26 3 3" xfId="22330" xr:uid="{00000000-0005-0000-0000-00003B570000}"/>
    <cellStyle name="Normal 26 3 3 2" xfId="22331" xr:uid="{00000000-0005-0000-0000-00003C570000}"/>
    <cellStyle name="Normal 26 3 3 2 2" xfId="22332" xr:uid="{00000000-0005-0000-0000-00003D570000}"/>
    <cellStyle name="Normal 26 3 3 2 2 2" xfId="22333" xr:uid="{00000000-0005-0000-0000-00003E570000}"/>
    <cellStyle name="Normal 26 3 3 2 2 2 2" xfId="22334" xr:uid="{00000000-0005-0000-0000-00003F570000}"/>
    <cellStyle name="Normal 26 3 3 2 2 3" xfId="22335" xr:uid="{00000000-0005-0000-0000-000040570000}"/>
    <cellStyle name="Normal 26 3 3 2 3" xfId="22336" xr:uid="{00000000-0005-0000-0000-000041570000}"/>
    <cellStyle name="Normal 26 3 3 2 3 2" xfId="22337" xr:uid="{00000000-0005-0000-0000-000042570000}"/>
    <cellStyle name="Normal 26 3 3 2 3 2 2" xfId="22338" xr:uid="{00000000-0005-0000-0000-000043570000}"/>
    <cellStyle name="Normal 26 3 3 2 3 3" xfId="22339" xr:uid="{00000000-0005-0000-0000-000044570000}"/>
    <cellStyle name="Normal 26 3 3 2 4" xfId="22340" xr:uid="{00000000-0005-0000-0000-000045570000}"/>
    <cellStyle name="Normal 26 3 3 2 4 2" xfId="22341" xr:uid="{00000000-0005-0000-0000-000046570000}"/>
    <cellStyle name="Normal 26 3 3 2 4 2 2" xfId="22342" xr:uid="{00000000-0005-0000-0000-000047570000}"/>
    <cellStyle name="Normal 26 3 3 2 4 3" xfId="22343" xr:uid="{00000000-0005-0000-0000-000048570000}"/>
    <cellStyle name="Normal 26 3 3 2 5" xfId="22344" xr:uid="{00000000-0005-0000-0000-000049570000}"/>
    <cellStyle name="Normal 26 3 3 2 5 2" xfId="22345" xr:uid="{00000000-0005-0000-0000-00004A570000}"/>
    <cellStyle name="Normal 26 3 3 2 6" xfId="22346" xr:uid="{00000000-0005-0000-0000-00004B570000}"/>
    <cellStyle name="Normal 26 3 3 2 6 2" xfId="22347" xr:uid="{00000000-0005-0000-0000-00004C570000}"/>
    <cellStyle name="Normal 26 3 3 2 7" xfId="22348" xr:uid="{00000000-0005-0000-0000-00004D570000}"/>
    <cellStyle name="Normal 26 3 3 3" xfId="22349" xr:uid="{00000000-0005-0000-0000-00004E570000}"/>
    <cellStyle name="Normal 26 3 3 3 2" xfId="22350" xr:uid="{00000000-0005-0000-0000-00004F570000}"/>
    <cellStyle name="Normal 26 3 3 3 2 2" xfId="22351" xr:uid="{00000000-0005-0000-0000-000050570000}"/>
    <cellStyle name="Normal 26 3 3 3 3" xfId="22352" xr:uid="{00000000-0005-0000-0000-000051570000}"/>
    <cellStyle name="Normal 26 3 3 4" xfId="22353" xr:uid="{00000000-0005-0000-0000-000052570000}"/>
    <cellStyle name="Normal 26 3 3 4 2" xfId="22354" xr:uid="{00000000-0005-0000-0000-000053570000}"/>
    <cellStyle name="Normal 26 3 3 4 2 2" xfId="22355" xr:uid="{00000000-0005-0000-0000-000054570000}"/>
    <cellStyle name="Normal 26 3 3 4 3" xfId="22356" xr:uid="{00000000-0005-0000-0000-000055570000}"/>
    <cellStyle name="Normal 26 3 3 5" xfId="22357" xr:uid="{00000000-0005-0000-0000-000056570000}"/>
    <cellStyle name="Normal 26 3 3 5 2" xfId="22358" xr:uid="{00000000-0005-0000-0000-000057570000}"/>
    <cellStyle name="Normal 26 3 3 5 2 2" xfId="22359" xr:uid="{00000000-0005-0000-0000-000058570000}"/>
    <cellStyle name="Normal 26 3 3 5 3" xfId="22360" xr:uid="{00000000-0005-0000-0000-000059570000}"/>
    <cellStyle name="Normal 26 3 3 6" xfId="22361" xr:uid="{00000000-0005-0000-0000-00005A570000}"/>
    <cellStyle name="Normal 26 3 3 6 2" xfId="22362" xr:uid="{00000000-0005-0000-0000-00005B570000}"/>
    <cellStyle name="Normal 26 3 3 7" xfId="22363" xr:uid="{00000000-0005-0000-0000-00005C570000}"/>
    <cellStyle name="Normal 26 3 3 7 2" xfId="22364" xr:uid="{00000000-0005-0000-0000-00005D570000}"/>
    <cellStyle name="Normal 26 3 3 8" xfId="22365" xr:uid="{00000000-0005-0000-0000-00005E570000}"/>
    <cellStyle name="Normal 26 3 4" xfId="22366" xr:uid="{00000000-0005-0000-0000-00005F570000}"/>
    <cellStyle name="Normal 26 3 4 2" xfId="22367" xr:uid="{00000000-0005-0000-0000-000060570000}"/>
    <cellStyle name="Normal 26 3 4 2 2" xfId="22368" xr:uid="{00000000-0005-0000-0000-000061570000}"/>
    <cellStyle name="Normal 26 3 4 2 2 2" xfId="22369" xr:uid="{00000000-0005-0000-0000-000062570000}"/>
    <cellStyle name="Normal 26 3 4 2 3" xfId="22370" xr:uid="{00000000-0005-0000-0000-000063570000}"/>
    <cellStyle name="Normal 26 3 4 3" xfId="22371" xr:uid="{00000000-0005-0000-0000-000064570000}"/>
    <cellStyle name="Normal 26 3 4 3 2" xfId="22372" xr:uid="{00000000-0005-0000-0000-000065570000}"/>
    <cellStyle name="Normal 26 3 4 3 2 2" xfId="22373" xr:uid="{00000000-0005-0000-0000-000066570000}"/>
    <cellStyle name="Normal 26 3 4 3 3" xfId="22374" xr:uid="{00000000-0005-0000-0000-000067570000}"/>
    <cellStyle name="Normal 26 3 4 4" xfId="22375" xr:uid="{00000000-0005-0000-0000-000068570000}"/>
    <cellStyle name="Normal 26 3 4 4 2" xfId="22376" xr:uid="{00000000-0005-0000-0000-000069570000}"/>
    <cellStyle name="Normal 26 3 4 4 2 2" xfId="22377" xr:uid="{00000000-0005-0000-0000-00006A570000}"/>
    <cellStyle name="Normal 26 3 4 4 3" xfId="22378" xr:uid="{00000000-0005-0000-0000-00006B570000}"/>
    <cellStyle name="Normal 26 3 4 5" xfId="22379" xr:uid="{00000000-0005-0000-0000-00006C570000}"/>
    <cellStyle name="Normal 26 3 4 5 2" xfId="22380" xr:uid="{00000000-0005-0000-0000-00006D570000}"/>
    <cellStyle name="Normal 26 3 4 6" xfId="22381" xr:uid="{00000000-0005-0000-0000-00006E570000}"/>
    <cellStyle name="Normal 26 3 4 6 2" xfId="22382" xr:uid="{00000000-0005-0000-0000-00006F570000}"/>
    <cellStyle name="Normal 26 3 4 7" xfId="22383" xr:uid="{00000000-0005-0000-0000-000070570000}"/>
    <cellStyle name="Normal 26 3 5" xfId="22384" xr:uid="{00000000-0005-0000-0000-000071570000}"/>
    <cellStyle name="Normal 26 3 5 2" xfId="22385" xr:uid="{00000000-0005-0000-0000-000072570000}"/>
    <cellStyle name="Normal 26 3 5 2 2" xfId="22386" xr:uid="{00000000-0005-0000-0000-000073570000}"/>
    <cellStyle name="Normal 26 3 5 2 2 2" xfId="22387" xr:uid="{00000000-0005-0000-0000-000074570000}"/>
    <cellStyle name="Normal 26 3 5 2 3" xfId="22388" xr:uid="{00000000-0005-0000-0000-000075570000}"/>
    <cellStyle name="Normal 26 3 5 3" xfId="22389" xr:uid="{00000000-0005-0000-0000-000076570000}"/>
    <cellStyle name="Normal 26 3 5 3 2" xfId="22390" xr:uid="{00000000-0005-0000-0000-000077570000}"/>
    <cellStyle name="Normal 26 3 5 3 2 2" xfId="22391" xr:uid="{00000000-0005-0000-0000-000078570000}"/>
    <cellStyle name="Normal 26 3 5 3 3" xfId="22392" xr:uid="{00000000-0005-0000-0000-000079570000}"/>
    <cellStyle name="Normal 26 3 5 4" xfId="22393" xr:uid="{00000000-0005-0000-0000-00007A570000}"/>
    <cellStyle name="Normal 26 3 5 4 2" xfId="22394" xr:uid="{00000000-0005-0000-0000-00007B570000}"/>
    <cellStyle name="Normal 26 3 5 4 2 2" xfId="22395" xr:uid="{00000000-0005-0000-0000-00007C570000}"/>
    <cellStyle name="Normal 26 3 5 4 3" xfId="22396" xr:uid="{00000000-0005-0000-0000-00007D570000}"/>
    <cellStyle name="Normal 26 3 5 5" xfId="22397" xr:uid="{00000000-0005-0000-0000-00007E570000}"/>
    <cellStyle name="Normal 26 3 5 5 2" xfId="22398" xr:uid="{00000000-0005-0000-0000-00007F570000}"/>
    <cellStyle name="Normal 26 3 5 6" xfId="22399" xr:uid="{00000000-0005-0000-0000-000080570000}"/>
    <cellStyle name="Normal 26 3 5 6 2" xfId="22400" xr:uid="{00000000-0005-0000-0000-000081570000}"/>
    <cellStyle name="Normal 26 3 5 7" xfId="22401" xr:uid="{00000000-0005-0000-0000-000082570000}"/>
    <cellStyle name="Normal 26 3 6" xfId="22402" xr:uid="{00000000-0005-0000-0000-000083570000}"/>
    <cellStyle name="Normal 26 3 6 2" xfId="22403" xr:uid="{00000000-0005-0000-0000-000084570000}"/>
    <cellStyle name="Normal 26 3 6 2 2" xfId="22404" xr:uid="{00000000-0005-0000-0000-000085570000}"/>
    <cellStyle name="Normal 26 3 6 3" xfId="22405" xr:uid="{00000000-0005-0000-0000-000086570000}"/>
    <cellStyle name="Normal 26 3 7" xfId="22406" xr:uid="{00000000-0005-0000-0000-000087570000}"/>
    <cellStyle name="Normal 26 3 7 2" xfId="22407" xr:uid="{00000000-0005-0000-0000-000088570000}"/>
    <cellStyle name="Normal 26 3 7 2 2" xfId="22408" xr:uid="{00000000-0005-0000-0000-000089570000}"/>
    <cellStyle name="Normal 26 3 7 3" xfId="22409" xr:uid="{00000000-0005-0000-0000-00008A570000}"/>
    <cellStyle name="Normal 26 3 8" xfId="22410" xr:uid="{00000000-0005-0000-0000-00008B570000}"/>
    <cellStyle name="Normal 26 3 8 2" xfId="22411" xr:uid="{00000000-0005-0000-0000-00008C570000}"/>
    <cellStyle name="Normal 26 3 8 2 2" xfId="22412" xr:uid="{00000000-0005-0000-0000-00008D570000}"/>
    <cellStyle name="Normal 26 3 8 3" xfId="22413" xr:uid="{00000000-0005-0000-0000-00008E570000}"/>
    <cellStyle name="Normal 26 3 9" xfId="22414" xr:uid="{00000000-0005-0000-0000-00008F570000}"/>
    <cellStyle name="Normal 26 3 9 2" xfId="22415" xr:uid="{00000000-0005-0000-0000-000090570000}"/>
    <cellStyle name="Normal 26 4" xfId="22416" xr:uid="{00000000-0005-0000-0000-000091570000}"/>
    <cellStyle name="Normal 26 4 2" xfId="22417" xr:uid="{00000000-0005-0000-0000-000092570000}"/>
    <cellStyle name="Normal 26 4 2 2" xfId="22418" xr:uid="{00000000-0005-0000-0000-000093570000}"/>
    <cellStyle name="Normal 26 4 2 2 2" xfId="22419" xr:uid="{00000000-0005-0000-0000-000094570000}"/>
    <cellStyle name="Normal 26 4 2 2 2 2" xfId="22420" xr:uid="{00000000-0005-0000-0000-000095570000}"/>
    <cellStyle name="Normal 26 4 2 2 3" xfId="22421" xr:uid="{00000000-0005-0000-0000-000096570000}"/>
    <cellStyle name="Normal 26 4 2 3" xfId="22422" xr:uid="{00000000-0005-0000-0000-000097570000}"/>
    <cellStyle name="Normal 26 4 2 3 2" xfId="22423" xr:uid="{00000000-0005-0000-0000-000098570000}"/>
    <cellStyle name="Normal 26 4 2 3 2 2" xfId="22424" xr:uid="{00000000-0005-0000-0000-000099570000}"/>
    <cellStyle name="Normal 26 4 2 3 3" xfId="22425" xr:uid="{00000000-0005-0000-0000-00009A570000}"/>
    <cellStyle name="Normal 26 4 2 4" xfId="22426" xr:uid="{00000000-0005-0000-0000-00009B570000}"/>
    <cellStyle name="Normal 26 4 2 4 2" xfId="22427" xr:uid="{00000000-0005-0000-0000-00009C570000}"/>
    <cellStyle name="Normal 26 4 2 4 2 2" xfId="22428" xr:uid="{00000000-0005-0000-0000-00009D570000}"/>
    <cellStyle name="Normal 26 4 2 4 3" xfId="22429" xr:uid="{00000000-0005-0000-0000-00009E570000}"/>
    <cellStyle name="Normal 26 4 2 5" xfId="22430" xr:uid="{00000000-0005-0000-0000-00009F570000}"/>
    <cellStyle name="Normal 26 4 2 5 2" xfId="22431" xr:uid="{00000000-0005-0000-0000-0000A0570000}"/>
    <cellStyle name="Normal 26 4 2 6" xfId="22432" xr:uid="{00000000-0005-0000-0000-0000A1570000}"/>
    <cellStyle name="Normal 26 4 2 6 2" xfId="22433" xr:uid="{00000000-0005-0000-0000-0000A2570000}"/>
    <cellStyle name="Normal 26 4 2 7" xfId="22434" xr:uid="{00000000-0005-0000-0000-0000A3570000}"/>
    <cellStyle name="Normal 26 4 3" xfId="22435" xr:uid="{00000000-0005-0000-0000-0000A4570000}"/>
    <cellStyle name="Normal 26 4 3 2" xfId="22436" xr:uid="{00000000-0005-0000-0000-0000A5570000}"/>
    <cellStyle name="Normal 26 4 3 2 2" xfId="22437" xr:uid="{00000000-0005-0000-0000-0000A6570000}"/>
    <cellStyle name="Normal 26 4 3 2 2 2" xfId="22438" xr:uid="{00000000-0005-0000-0000-0000A7570000}"/>
    <cellStyle name="Normal 26 4 3 2 3" xfId="22439" xr:uid="{00000000-0005-0000-0000-0000A8570000}"/>
    <cellStyle name="Normal 26 4 3 3" xfId="22440" xr:uid="{00000000-0005-0000-0000-0000A9570000}"/>
    <cellStyle name="Normal 26 4 3 3 2" xfId="22441" xr:uid="{00000000-0005-0000-0000-0000AA570000}"/>
    <cellStyle name="Normal 26 4 3 3 2 2" xfId="22442" xr:uid="{00000000-0005-0000-0000-0000AB570000}"/>
    <cellStyle name="Normal 26 4 3 3 3" xfId="22443" xr:uid="{00000000-0005-0000-0000-0000AC570000}"/>
    <cellStyle name="Normal 26 4 3 4" xfId="22444" xr:uid="{00000000-0005-0000-0000-0000AD570000}"/>
    <cellStyle name="Normal 26 4 3 4 2" xfId="22445" xr:uid="{00000000-0005-0000-0000-0000AE570000}"/>
    <cellStyle name="Normal 26 4 3 4 2 2" xfId="22446" xr:uid="{00000000-0005-0000-0000-0000AF570000}"/>
    <cellStyle name="Normal 26 4 3 4 3" xfId="22447" xr:uid="{00000000-0005-0000-0000-0000B0570000}"/>
    <cellStyle name="Normal 26 4 3 5" xfId="22448" xr:uid="{00000000-0005-0000-0000-0000B1570000}"/>
    <cellStyle name="Normal 26 4 3 5 2" xfId="22449" xr:uid="{00000000-0005-0000-0000-0000B2570000}"/>
    <cellStyle name="Normal 26 4 3 6" xfId="22450" xr:uid="{00000000-0005-0000-0000-0000B3570000}"/>
    <cellStyle name="Normal 26 4 3 6 2" xfId="22451" xr:uid="{00000000-0005-0000-0000-0000B4570000}"/>
    <cellStyle name="Normal 26 4 3 7" xfId="22452" xr:uid="{00000000-0005-0000-0000-0000B5570000}"/>
    <cellStyle name="Normal 26 4 4" xfId="22453" xr:uid="{00000000-0005-0000-0000-0000B6570000}"/>
    <cellStyle name="Normal 26 4 4 2" xfId="22454" xr:uid="{00000000-0005-0000-0000-0000B7570000}"/>
    <cellStyle name="Normal 26 4 4 2 2" xfId="22455" xr:uid="{00000000-0005-0000-0000-0000B8570000}"/>
    <cellStyle name="Normal 26 4 4 3" xfId="22456" xr:uid="{00000000-0005-0000-0000-0000B9570000}"/>
    <cellStyle name="Normal 26 4 5" xfId="22457" xr:uid="{00000000-0005-0000-0000-0000BA570000}"/>
    <cellStyle name="Normal 26 4 5 2" xfId="22458" xr:uid="{00000000-0005-0000-0000-0000BB570000}"/>
    <cellStyle name="Normal 26 4 5 2 2" xfId="22459" xr:uid="{00000000-0005-0000-0000-0000BC570000}"/>
    <cellStyle name="Normal 26 4 5 3" xfId="22460" xr:uid="{00000000-0005-0000-0000-0000BD570000}"/>
    <cellStyle name="Normal 26 4 6" xfId="22461" xr:uid="{00000000-0005-0000-0000-0000BE570000}"/>
    <cellStyle name="Normal 26 4 6 2" xfId="22462" xr:uid="{00000000-0005-0000-0000-0000BF570000}"/>
    <cellStyle name="Normal 26 4 6 2 2" xfId="22463" xr:uid="{00000000-0005-0000-0000-0000C0570000}"/>
    <cellStyle name="Normal 26 4 6 3" xfId="22464" xr:uid="{00000000-0005-0000-0000-0000C1570000}"/>
    <cellStyle name="Normal 26 4 7" xfId="22465" xr:uid="{00000000-0005-0000-0000-0000C2570000}"/>
    <cellStyle name="Normal 26 4 7 2" xfId="22466" xr:uid="{00000000-0005-0000-0000-0000C3570000}"/>
    <cellStyle name="Normal 26 4 8" xfId="22467" xr:uid="{00000000-0005-0000-0000-0000C4570000}"/>
    <cellStyle name="Normal 26 4 8 2" xfId="22468" xr:uid="{00000000-0005-0000-0000-0000C5570000}"/>
    <cellStyle name="Normal 26 4 9" xfId="22469" xr:uid="{00000000-0005-0000-0000-0000C6570000}"/>
    <cellStyle name="Normal 26 5" xfId="22470" xr:uid="{00000000-0005-0000-0000-0000C7570000}"/>
    <cellStyle name="Normal 26 5 2" xfId="22471" xr:uid="{00000000-0005-0000-0000-0000C8570000}"/>
    <cellStyle name="Normal 26 5 2 2" xfId="22472" xr:uid="{00000000-0005-0000-0000-0000C9570000}"/>
    <cellStyle name="Normal 26 5 2 2 2" xfId="22473" xr:uid="{00000000-0005-0000-0000-0000CA570000}"/>
    <cellStyle name="Normal 26 5 2 2 2 2" xfId="22474" xr:uid="{00000000-0005-0000-0000-0000CB570000}"/>
    <cellStyle name="Normal 26 5 2 2 3" xfId="22475" xr:uid="{00000000-0005-0000-0000-0000CC570000}"/>
    <cellStyle name="Normal 26 5 2 3" xfId="22476" xr:uid="{00000000-0005-0000-0000-0000CD570000}"/>
    <cellStyle name="Normal 26 5 2 3 2" xfId="22477" xr:uid="{00000000-0005-0000-0000-0000CE570000}"/>
    <cellStyle name="Normal 26 5 2 3 2 2" xfId="22478" xr:uid="{00000000-0005-0000-0000-0000CF570000}"/>
    <cellStyle name="Normal 26 5 2 3 3" xfId="22479" xr:uid="{00000000-0005-0000-0000-0000D0570000}"/>
    <cellStyle name="Normal 26 5 2 4" xfId="22480" xr:uid="{00000000-0005-0000-0000-0000D1570000}"/>
    <cellStyle name="Normal 26 5 2 4 2" xfId="22481" xr:uid="{00000000-0005-0000-0000-0000D2570000}"/>
    <cellStyle name="Normal 26 5 2 4 2 2" xfId="22482" xr:uid="{00000000-0005-0000-0000-0000D3570000}"/>
    <cellStyle name="Normal 26 5 2 4 3" xfId="22483" xr:uid="{00000000-0005-0000-0000-0000D4570000}"/>
    <cellStyle name="Normal 26 5 2 5" xfId="22484" xr:uid="{00000000-0005-0000-0000-0000D5570000}"/>
    <cellStyle name="Normal 26 5 2 5 2" xfId="22485" xr:uid="{00000000-0005-0000-0000-0000D6570000}"/>
    <cellStyle name="Normal 26 5 2 6" xfId="22486" xr:uid="{00000000-0005-0000-0000-0000D7570000}"/>
    <cellStyle name="Normal 26 5 2 6 2" xfId="22487" xr:uid="{00000000-0005-0000-0000-0000D8570000}"/>
    <cellStyle name="Normal 26 5 2 7" xfId="22488" xr:uid="{00000000-0005-0000-0000-0000D9570000}"/>
    <cellStyle name="Normal 26 5 3" xfId="22489" xr:uid="{00000000-0005-0000-0000-0000DA570000}"/>
    <cellStyle name="Normal 26 5 3 2" xfId="22490" xr:uid="{00000000-0005-0000-0000-0000DB570000}"/>
    <cellStyle name="Normal 26 5 3 2 2" xfId="22491" xr:uid="{00000000-0005-0000-0000-0000DC570000}"/>
    <cellStyle name="Normal 26 5 3 3" xfId="22492" xr:uid="{00000000-0005-0000-0000-0000DD570000}"/>
    <cellStyle name="Normal 26 5 4" xfId="22493" xr:uid="{00000000-0005-0000-0000-0000DE570000}"/>
    <cellStyle name="Normal 26 5 4 2" xfId="22494" xr:uid="{00000000-0005-0000-0000-0000DF570000}"/>
    <cellStyle name="Normal 26 5 4 2 2" xfId="22495" xr:uid="{00000000-0005-0000-0000-0000E0570000}"/>
    <cellStyle name="Normal 26 5 4 3" xfId="22496" xr:uid="{00000000-0005-0000-0000-0000E1570000}"/>
    <cellStyle name="Normal 26 5 5" xfId="22497" xr:uid="{00000000-0005-0000-0000-0000E2570000}"/>
    <cellStyle name="Normal 26 5 5 2" xfId="22498" xr:uid="{00000000-0005-0000-0000-0000E3570000}"/>
    <cellStyle name="Normal 26 5 5 2 2" xfId="22499" xr:uid="{00000000-0005-0000-0000-0000E4570000}"/>
    <cellStyle name="Normal 26 5 5 3" xfId="22500" xr:uid="{00000000-0005-0000-0000-0000E5570000}"/>
    <cellStyle name="Normal 26 5 6" xfId="22501" xr:uid="{00000000-0005-0000-0000-0000E6570000}"/>
    <cellStyle name="Normal 26 5 6 2" xfId="22502" xr:uid="{00000000-0005-0000-0000-0000E7570000}"/>
    <cellStyle name="Normal 26 5 7" xfId="22503" xr:uid="{00000000-0005-0000-0000-0000E8570000}"/>
    <cellStyle name="Normal 26 5 7 2" xfId="22504" xr:uid="{00000000-0005-0000-0000-0000E9570000}"/>
    <cellStyle name="Normal 26 5 8" xfId="22505" xr:uid="{00000000-0005-0000-0000-0000EA570000}"/>
    <cellStyle name="Normal 26 6" xfId="22506" xr:uid="{00000000-0005-0000-0000-0000EB570000}"/>
    <cellStyle name="Normal 26 6 2" xfId="22507" xr:uid="{00000000-0005-0000-0000-0000EC570000}"/>
    <cellStyle name="Normal 26 6 2 2" xfId="22508" xr:uid="{00000000-0005-0000-0000-0000ED570000}"/>
    <cellStyle name="Normal 26 6 2 2 2" xfId="22509" xr:uid="{00000000-0005-0000-0000-0000EE570000}"/>
    <cellStyle name="Normal 26 6 2 3" xfId="22510" xr:uid="{00000000-0005-0000-0000-0000EF570000}"/>
    <cellStyle name="Normal 26 6 3" xfId="22511" xr:uid="{00000000-0005-0000-0000-0000F0570000}"/>
    <cellStyle name="Normal 26 6 3 2" xfId="22512" xr:uid="{00000000-0005-0000-0000-0000F1570000}"/>
    <cellStyle name="Normal 26 6 3 2 2" xfId="22513" xr:uid="{00000000-0005-0000-0000-0000F2570000}"/>
    <cellStyle name="Normal 26 6 3 3" xfId="22514" xr:uid="{00000000-0005-0000-0000-0000F3570000}"/>
    <cellStyle name="Normal 26 6 4" xfId="22515" xr:uid="{00000000-0005-0000-0000-0000F4570000}"/>
    <cellStyle name="Normal 26 6 4 2" xfId="22516" xr:uid="{00000000-0005-0000-0000-0000F5570000}"/>
    <cellStyle name="Normal 26 6 4 2 2" xfId="22517" xr:uid="{00000000-0005-0000-0000-0000F6570000}"/>
    <cellStyle name="Normal 26 6 4 3" xfId="22518" xr:uid="{00000000-0005-0000-0000-0000F7570000}"/>
    <cellStyle name="Normal 26 6 5" xfId="22519" xr:uid="{00000000-0005-0000-0000-0000F8570000}"/>
    <cellStyle name="Normal 26 6 5 2" xfId="22520" xr:uid="{00000000-0005-0000-0000-0000F9570000}"/>
    <cellStyle name="Normal 26 6 6" xfId="22521" xr:uid="{00000000-0005-0000-0000-0000FA570000}"/>
    <cellStyle name="Normal 26 6 6 2" xfId="22522" xr:uid="{00000000-0005-0000-0000-0000FB570000}"/>
    <cellStyle name="Normal 26 6 7" xfId="22523" xr:uid="{00000000-0005-0000-0000-0000FC570000}"/>
    <cellStyle name="Normal 26 7" xfId="22524" xr:uid="{00000000-0005-0000-0000-0000FD570000}"/>
    <cellStyle name="Normal 26 7 2" xfId="22525" xr:uid="{00000000-0005-0000-0000-0000FE570000}"/>
    <cellStyle name="Normal 26 7 2 2" xfId="22526" xr:uid="{00000000-0005-0000-0000-0000FF570000}"/>
    <cellStyle name="Normal 26 7 2 2 2" xfId="22527" xr:uid="{00000000-0005-0000-0000-000000580000}"/>
    <cellStyle name="Normal 26 7 2 3" xfId="22528" xr:uid="{00000000-0005-0000-0000-000001580000}"/>
    <cellStyle name="Normal 26 7 3" xfId="22529" xr:uid="{00000000-0005-0000-0000-000002580000}"/>
    <cellStyle name="Normal 26 7 3 2" xfId="22530" xr:uid="{00000000-0005-0000-0000-000003580000}"/>
    <cellStyle name="Normal 26 7 3 2 2" xfId="22531" xr:uid="{00000000-0005-0000-0000-000004580000}"/>
    <cellStyle name="Normal 26 7 3 3" xfId="22532" xr:uid="{00000000-0005-0000-0000-000005580000}"/>
    <cellStyle name="Normal 26 7 4" xfId="22533" xr:uid="{00000000-0005-0000-0000-000006580000}"/>
    <cellStyle name="Normal 26 7 4 2" xfId="22534" xr:uid="{00000000-0005-0000-0000-000007580000}"/>
    <cellStyle name="Normal 26 7 4 2 2" xfId="22535" xr:uid="{00000000-0005-0000-0000-000008580000}"/>
    <cellStyle name="Normal 26 7 4 3" xfId="22536" xr:uid="{00000000-0005-0000-0000-000009580000}"/>
    <cellStyle name="Normal 26 7 5" xfId="22537" xr:uid="{00000000-0005-0000-0000-00000A580000}"/>
    <cellStyle name="Normal 26 7 5 2" xfId="22538" xr:uid="{00000000-0005-0000-0000-00000B580000}"/>
    <cellStyle name="Normal 26 7 6" xfId="22539" xr:uid="{00000000-0005-0000-0000-00000C580000}"/>
    <cellStyle name="Normal 26 7 6 2" xfId="22540" xr:uid="{00000000-0005-0000-0000-00000D580000}"/>
    <cellStyle name="Normal 26 7 7" xfId="22541" xr:uid="{00000000-0005-0000-0000-00000E580000}"/>
    <cellStyle name="Normal 26 8" xfId="22542" xr:uid="{00000000-0005-0000-0000-00000F580000}"/>
    <cellStyle name="Normal 26 8 2" xfId="22543" xr:uid="{00000000-0005-0000-0000-000010580000}"/>
    <cellStyle name="Normal 26 8 2 2" xfId="22544" xr:uid="{00000000-0005-0000-0000-000011580000}"/>
    <cellStyle name="Normal 26 8 3" xfId="22545" xr:uid="{00000000-0005-0000-0000-000012580000}"/>
    <cellStyle name="Normal 26 9" xfId="22546" xr:uid="{00000000-0005-0000-0000-000013580000}"/>
    <cellStyle name="Normal 26 9 2" xfId="22547" xr:uid="{00000000-0005-0000-0000-000014580000}"/>
    <cellStyle name="Normal 26 9 2 2" xfId="22548" xr:uid="{00000000-0005-0000-0000-000015580000}"/>
    <cellStyle name="Normal 26 9 3" xfId="22549" xr:uid="{00000000-0005-0000-0000-000016580000}"/>
    <cellStyle name="Normal 26_Confidential Information" xfId="22550" xr:uid="{00000000-0005-0000-0000-000017580000}"/>
    <cellStyle name="Normal 27" xfId="22551" xr:uid="{00000000-0005-0000-0000-000018580000}"/>
    <cellStyle name="Normal 28" xfId="22552" xr:uid="{00000000-0005-0000-0000-000019580000}"/>
    <cellStyle name="Normal 29" xfId="22553" xr:uid="{00000000-0005-0000-0000-00001A580000}"/>
    <cellStyle name="Normal 29 10" xfId="22554" xr:uid="{00000000-0005-0000-0000-00001B580000}"/>
    <cellStyle name="Normal 29 10 2" xfId="22555" xr:uid="{00000000-0005-0000-0000-00001C580000}"/>
    <cellStyle name="Normal 29 10 2 2" xfId="22556" xr:uid="{00000000-0005-0000-0000-00001D580000}"/>
    <cellStyle name="Normal 29 10 3" xfId="22557" xr:uid="{00000000-0005-0000-0000-00001E580000}"/>
    <cellStyle name="Normal 29 11" xfId="22558" xr:uid="{00000000-0005-0000-0000-00001F580000}"/>
    <cellStyle name="Normal 29 11 2" xfId="22559" xr:uid="{00000000-0005-0000-0000-000020580000}"/>
    <cellStyle name="Normal 29 12" xfId="22560" xr:uid="{00000000-0005-0000-0000-000021580000}"/>
    <cellStyle name="Normal 29 12 2" xfId="22561" xr:uid="{00000000-0005-0000-0000-000022580000}"/>
    <cellStyle name="Normal 29 13" xfId="22562" xr:uid="{00000000-0005-0000-0000-000023580000}"/>
    <cellStyle name="Normal 29 2" xfId="22563" xr:uid="{00000000-0005-0000-0000-000024580000}"/>
    <cellStyle name="Normal 29 2 10" xfId="22564" xr:uid="{00000000-0005-0000-0000-000025580000}"/>
    <cellStyle name="Normal 29 2 10 2" xfId="22565" xr:uid="{00000000-0005-0000-0000-000026580000}"/>
    <cellStyle name="Normal 29 2 11" xfId="22566" xr:uid="{00000000-0005-0000-0000-000027580000}"/>
    <cellStyle name="Normal 29 2 2" xfId="22567" xr:uid="{00000000-0005-0000-0000-000028580000}"/>
    <cellStyle name="Normal 29 2 2 2" xfId="22568" xr:uid="{00000000-0005-0000-0000-000029580000}"/>
    <cellStyle name="Normal 29 2 2 2 2" xfId="22569" xr:uid="{00000000-0005-0000-0000-00002A580000}"/>
    <cellStyle name="Normal 29 2 2 2 2 2" xfId="22570" xr:uid="{00000000-0005-0000-0000-00002B580000}"/>
    <cellStyle name="Normal 29 2 2 2 2 2 2" xfId="22571" xr:uid="{00000000-0005-0000-0000-00002C580000}"/>
    <cellStyle name="Normal 29 2 2 2 2 3" xfId="22572" xr:uid="{00000000-0005-0000-0000-00002D580000}"/>
    <cellStyle name="Normal 29 2 2 2 3" xfId="22573" xr:uid="{00000000-0005-0000-0000-00002E580000}"/>
    <cellStyle name="Normal 29 2 2 2 3 2" xfId="22574" xr:uid="{00000000-0005-0000-0000-00002F580000}"/>
    <cellStyle name="Normal 29 2 2 2 3 2 2" xfId="22575" xr:uid="{00000000-0005-0000-0000-000030580000}"/>
    <cellStyle name="Normal 29 2 2 2 3 3" xfId="22576" xr:uid="{00000000-0005-0000-0000-000031580000}"/>
    <cellStyle name="Normal 29 2 2 2 4" xfId="22577" xr:uid="{00000000-0005-0000-0000-000032580000}"/>
    <cellStyle name="Normal 29 2 2 2 4 2" xfId="22578" xr:uid="{00000000-0005-0000-0000-000033580000}"/>
    <cellStyle name="Normal 29 2 2 2 4 2 2" xfId="22579" xr:uid="{00000000-0005-0000-0000-000034580000}"/>
    <cellStyle name="Normal 29 2 2 2 4 3" xfId="22580" xr:uid="{00000000-0005-0000-0000-000035580000}"/>
    <cellStyle name="Normal 29 2 2 2 5" xfId="22581" xr:uid="{00000000-0005-0000-0000-000036580000}"/>
    <cellStyle name="Normal 29 2 2 2 5 2" xfId="22582" xr:uid="{00000000-0005-0000-0000-000037580000}"/>
    <cellStyle name="Normal 29 2 2 2 6" xfId="22583" xr:uid="{00000000-0005-0000-0000-000038580000}"/>
    <cellStyle name="Normal 29 2 2 2 6 2" xfId="22584" xr:uid="{00000000-0005-0000-0000-000039580000}"/>
    <cellStyle name="Normal 29 2 2 2 7" xfId="22585" xr:uid="{00000000-0005-0000-0000-00003A580000}"/>
    <cellStyle name="Normal 29 2 2 3" xfId="22586" xr:uid="{00000000-0005-0000-0000-00003B580000}"/>
    <cellStyle name="Normal 29 2 2 3 2" xfId="22587" xr:uid="{00000000-0005-0000-0000-00003C580000}"/>
    <cellStyle name="Normal 29 2 2 3 2 2" xfId="22588" xr:uid="{00000000-0005-0000-0000-00003D580000}"/>
    <cellStyle name="Normal 29 2 2 3 2 2 2" xfId="22589" xr:uid="{00000000-0005-0000-0000-00003E580000}"/>
    <cellStyle name="Normal 29 2 2 3 2 3" xfId="22590" xr:uid="{00000000-0005-0000-0000-00003F580000}"/>
    <cellStyle name="Normal 29 2 2 3 3" xfId="22591" xr:uid="{00000000-0005-0000-0000-000040580000}"/>
    <cellStyle name="Normal 29 2 2 3 3 2" xfId="22592" xr:uid="{00000000-0005-0000-0000-000041580000}"/>
    <cellStyle name="Normal 29 2 2 3 3 2 2" xfId="22593" xr:uid="{00000000-0005-0000-0000-000042580000}"/>
    <cellStyle name="Normal 29 2 2 3 3 3" xfId="22594" xr:uid="{00000000-0005-0000-0000-000043580000}"/>
    <cellStyle name="Normal 29 2 2 3 4" xfId="22595" xr:uid="{00000000-0005-0000-0000-000044580000}"/>
    <cellStyle name="Normal 29 2 2 3 4 2" xfId="22596" xr:uid="{00000000-0005-0000-0000-000045580000}"/>
    <cellStyle name="Normal 29 2 2 3 4 2 2" xfId="22597" xr:uid="{00000000-0005-0000-0000-000046580000}"/>
    <cellStyle name="Normal 29 2 2 3 4 3" xfId="22598" xr:uid="{00000000-0005-0000-0000-000047580000}"/>
    <cellStyle name="Normal 29 2 2 3 5" xfId="22599" xr:uid="{00000000-0005-0000-0000-000048580000}"/>
    <cellStyle name="Normal 29 2 2 3 5 2" xfId="22600" xr:uid="{00000000-0005-0000-0000-000049580000}"/>
    <cellStyle name="Normal 29 2 2 3 6" xfId="22601" xr:uid="{00000000-0005-0000-0000-00004A580000}"/>
    <cellStyle name="Normal 29 2 2 3 6 2" xfId="22602" xr:uid="{00000000-0005-0000-0000-00004B580000}"/>
    <cellStyle name="Normal 29 2 2 3 7" xfId="22603" xr:uid="{00000000-0005-0000-0000-00004C580000}"/>
    <cellStyle name="Normal 29 2 2 4" xfId="22604" xr:uid="{00000000-0005-0000-0000-00004D580000}"/>
    <cellStyle name="Normal 29 2 2 4 2" xfId="22605" xr:uid="{00000000-0005-0000-0000-00004E580000}"/>
    <cellStyle name="Normal 29 2 2 4 2 2" xfId="22606" xr:uid="{00000000-0005-0000-0000-00004F580000}"/>
    <cellStyle name="Normal 29 2 2 4 3" xfId="22607" xr:uid="{00000000-0005-0000-0000-000050580000}"/>
    <cellStyle name="Normal 29 2 2 5" xfId="22608" xr:uid="{00000000-0005-0000-0000-000051580000}"/>
    <cellStyle name="Normal 29 2 2 5 2" xfId="22609" xr:uid="{00000000-0005-0000-0000-000052580000}"/>
    <cellStyle name="Normal 29 2 2 5 2 2" xfId="22610" xr:uid="{00000000-0005-0000-0000-000053580000}"/>
    <cellStyle name="Normal 29 2 2 5 3" xfId="22611" xr:uid="{00000000-0005-0000-0000-000054580000}"/>
    <cellStyle name="Normal 29 2 2 6" xfId="22612" xr:uid="{00000000-0005-0000-0000-000055580000}"/>
    <cellStyle name="Normal 29 2 2 6 2" xfId="22613" xr:uid="{00000000-0005-0000-0000-000056580000}"/>
    <cellStyle name="Normal 29 2 2 6 2 2" xfId="22614" xr:uid="{00000000-0005-0000-0000-000057580000}"/>
    <cellStyle name="Normal 29 2 2 6 3" xfId="22615" xr:uid="{00000000-0005-0000-0000-000058580000}"/>
    <cellStyle name="Normal 29 2 2 7" xfId="22616" xr:uid="{00000000-0005-0000-0000-000059580000}"/>
    <cellStyle name="Normal 29 2 2 7 2" xfId="22617" xr:uid="{00000000-0005-0000-0000-00005A580000}"/>
    <cellStyle name="Normal 29 2 2 8" xfId="22618" xr:uid="{00000000-0005-0000-0000-00005B580000}"/>
    <cellStyle name="Normal 29 2 2 8 2" xfId="22619" xr:uid="{00000000-0005-0000-0000-00005C580000}"/>
    <cellStyle name="Normal 29 2 2 9" xfId="22620" xr:uid="{00000000-0005-0000-0000-00005D580000}"/>
    <cellStyle name="Normal 29 2 3" xfId="22621" xr:uid="{00000000-0005-0000-0000-00005E580000}"/>
    <cellStyle name="Normal 29 2 3 2" xfId="22622" xr:uid="{00000000-0005-0000-0000-00005F580000}"/>
    <cellStyle name="Normal 29 2 3 2 2" xfId="22623" xr:uid="{00000000-0005-0000-0000-000060580000}"/>
    <cellStyle name="Normal 29 2 3 2 2 2" xfId="22624" xr:uid="{00000000-0005-0000-0000-000061580000}"/>
    <cellStyle name="Normal 29 2 3 2 2 2 2" xfId="22625" xr:uid="{00000000-0005-0000-0000-000062580000}"/>
    <cellStyle name="Normal 29 2 3 2 2 3" xfId="22626" xr:uid="{00000000-0005-0000-0000-000063580000}"/>
    <cellStyle name="Normal 29 2 3 2 3" xfId="22627" xr:uid="{00000000-0005-0000-0000-000064580000}"/>
    <cellStyle name="Normal 29 2 3 2 3 2" xfId="22628" xr:uid="{00000000-0005-0000-0000-000065580000}"/>
    <cellStyle name="Normal 29 2 3 2 3 2 2" xfId="22629" xr:uid="{00000000-0005-0000-0000-000066580000}"/>
    <cellStyle name="Normal 29 2 3 2 3 3" xfId="22630" xr:uid="{00000000-0005-0000-0000-000067580000}"/>
    <cellStyle name="Normal 29 2 3 2 4" xfId="22631" xr:uid="{00000000-0005-0000-0000-000068580000}"/>
    <cellStyle name="Normal 29 2 3 2 4 2" xfId="22632" xr:uid="{00000000-0005-0000-0000-000069580000}"/>
    <cellStyle name="Normal 29 2 3 2 4 2 2" xfId="22633" xr:uid="{00000000-0005-0000-0000-00006A580000}"/>
    <cellStyle name="Normal 29 2 3 2 4 3" xfId="22634" xr:uid="{00000000-0005-0000-0000-00006B580000}"/>
    <cellStyle name="Normal 29 2 3 2 5" xfId="22635" xr:uid="{00000000-0005-0000-0000-00006C580000}"/>
    <cellStyle name="Normal 29 2 3 2 5 2" xfId="22636" xr:uid="{00000000-0005-0000-0000-00006D580000}"/>
    <cellStyle name="Normal 29 2 3 2 6" xfId="22637" xr:uid="{00000000-0005-0000-0000-00006E580000}"/>
    <cellStyle name="Normal 29 2 3 2 6 2" xfId="22638" xr:uid="{00000000-0005-0000-0000-00006F580000}"/>
    <cellStyle name="Normal 29 2 3 2 7" xfId="22639" xr:uid="{00000000-0005-0000-0000-000070580000}"/>
    <cellStyle name="Normal 29 2 3 3" xfId="22640" xr:uid="{00000000-0005-0000-0000-000071580000}"/>
    <cellStyle name="Normal 29 2 3 3 2" xfId="22641" xr:uid="{00000000-0005-0000-0000-000072580000}"/>
    <cellStyle name="Normal 29 2 3 3 2 2" xfId="22642" xr:uid="{00000000-0005-0000-0000-000073580000}"/>
    <cellStyle name="Normal 29 2 3 3 3" xfId="22643" xr:uid="{00000000-0005-0000-0000-000074580000}"/>
    <cellStyle name="Normal 29 2 3 4" xfId="22644" xr:uid="{00000000-0005-0000-0000-000075580000}"/>
    <cellStyle name="Normal 29 2 3 4 2" xfId="22645" xr:uid="{00000000-0005-0000-0000-000076580000}"/>
    <cellStyle name="Normal 29 2 3 4 2 2" xfId="22646" xr:uid="{00000000-0005-0000-0000-000077580000}"/>
    <cellStyle name="Normal 29 2 3 4 3" xfId="22647" xr:uid="{00000000-0005-0000-0000-000078580000}"/>
    <cellStyle name="Normal 29 2 3 5" xfId="22648" xr:uid="{00000000-0005-0000-0000-000079580000}"/>
    <cellStyle name="Normal 29 2 3 5 2" xfId="22649" xr:uid="{00000000-0005-0000-0000-00007A580000}"/>
    <cellStyle name="Normal 29 2 3 5 2 2" xfId="22650" xr:uid="{00000000-0005-0000-0000-00007B580000}"/>
    <cellStyle name="Normal 29 2 3 5 3" xfId="22651" xr:uid="{00000000-0005-0000-0000-00007C580000}"/>
    <cellStyle name="Normal 29 2 3 6" xfId="22652" xr:uid="{00000000-0005-0000-0000-00007D580000}"/>
    <cellStyle name="Normal 29 2 3 6 2" xfId="22653" xr:uid="{00000000-0005-0000-0000-00007E580000}"/>
    <cellStyle name="Normal 29 2 3 7" xfId="22654" xr:uid="{00000000-0005-0000-0000-00007F580000}"/>
    <cellStyle name="Normal 29 2 3 7 2" xfId="22655" xr:uid="{00000000-0005-0000-0000-000080580000}"/>
    <cellStyle name="Normal 29 2 3 8" xfId="22656" xr:uid="{00000000-0005-0000-0000-000081580000}"/>
    <cellStyle name="Normal 29 2 4" xfId="22657" xr:uid="{00000000-0005-0000-0000-000082580000}"/>
    <cellStyle name="Normal 29 2 4 2" xfId="22658" xr:uid="{00000000-0005-0000-0000-000083580000}"/>
    <cellStyle name="Normal 29 2 4 2 2" xfId="22659" xr:uid="{00000000-0005-0000-0000-000084580000}"/>
    <cellStyle name="Normal 29 2 4 2 2 2" xfId="22660" xr:uid="{00000000-0005-0000-0000-000085580000}"/>
    <cellStyle name="Normal 29 2 4 2 3" xfId="22661" xr:uid="{00000000-0005-0000-0000-000086580000}"/>
    <cellStyle name="Normal 29 2 4 3" xfId="22662" xr:uid="{00000000-0005-0000-0000-000087580000}"/>
    <cellStyle name="Normal 29 2 4 3 2" xfId="22663" xr:uid="{00000000-0005-0000-0000-000088580000}"/>
    <cellStyle name="Normal 29 2 4 3 2 2" xfId="22664" xr:uid="{00000000-0005-0000-0000-000089580000}"/>
    <cellStyle name="Normal 29 2 4 3 3" xfId="22665" xr:uid="{00000000-0005-0000-0000-00008A580000}"/>
    <cellStyle name="Normal 29 2 4 4" xfId="22666" xr:uid="{00000000-0005-0000-0000-00008B580000}"/>
    <cellStyle name="Normal 29 2 4 4 2" xfId="22667" xr:uid="{00000000-0005-0000-0000-00008C580000}"/>
    <cellStyle name="Normal 29 2 4 4 2 2" xfId="22668" xr:uid="{00000000-0005-0000-0000-00008D580000}"/>
    <cellStyle name="Normal 29 2 4 4 3" xfId="22669" xr:uid="{00000000-0005-0000-0000-00008E580000}"/>
    <cellStyle name="Normal 29 2 4 5" xfId="22670" xr:uid="{00000000-0005-0000-0000-00008F580000}"/>
    <cellStyle name="Normal 29 2 4 5 2" xfId="22671" xr:uid="{00000000-0005-0000-0000-000090580000}"/>
    <cellStyle name="Normal 29 2 4 6" xfId="22672" xr:uid="{00000000-0005-0000-0000-000091580000}"/>
    <cellStyle name="Normal 29 2 4 6 2" xfId="22673" xr:uid="{00000000-0005-0000-0000-000092580000}"/>
    <cellStyle name="Normal 29 2 4 7" xfId="22674" xr:uid="{00000000-0005-0000-0000-000093580000}"/>
    <cellStyle name="Normal 29 2 5" xfId="22675" xr:uid="{00000000-0005-0000-0000-000094580000}"/>
    <cellStyle name="Normal 29 2 5 2" xfId="22676" xr:uid="{00000000-0005-0000-0000-000095580000}"/>
    <cellStyle name="Normal 29 2 5 2 2" xfId="22677" xr:uid="{00000000-0005-0000-0000-000096580000}"/>
    <cellStyle name="Normal 29 2 5 2 2 2" xfId="22678" xr:uid="{00000000-0005-0000-0000-000097580000}"/>
    <cellStyle name="Normal 29 2 5 2 3" xfId="22679" xr:uid="{00000000-0005-0000-0000-000098580000}"/>
    <cellStyle name="Normal 29 2 5 3" xfId="22680" xr:uid="{00000000-0005-0000-0000-000099580000}"/>
    <cellStyle name="Normal 29 2 5 3 2" xfId="22681" xr:uid="{00000000-0005-0000-0000-00009A580000}"/>
    <cellStyle name="Normal 29 2 5 3 2 2" xfId="22682" xr:uid="{00000000-0005-0000-0000-00009B580000}"/>
    <cellStyle name="Normal 29 2 5 3 3" xfId="22683" xr:uid="{00000000-0005-0000-0000-00009C580000}"/>
    <cellStyle name="Normal 29 2 5 4" xfId="22684" xr:uid="{00000000-0005-0000-0000-00009D580000}"/>
    <cellStyle name="Normal 29 2 5 4 2" xfId="22685" xr:uid="{00000000-0005-0000-0000-00009E580000}"/>
    <cellStyle name="Normal 29 2 5 4 2 2" xfId="22686" xr:uid="{00000000-0005-0000-0000-00009F580000}"/>
    <cellStyle name="Normal 29 2 5 4 3" xfId="22687" xr:uid="{00000000-0005-0000-0000-0000A0580000}"/>
    <cellStyle name="Normal 29 2 5 5" xfId="22688" xr:uid="{00000000-0005-0000-0000-0000A1580000}"/>
    <cellStyle name="Normal 29 2 5 5 2" xfId="22689" xr:uid="{00000000-0005-0000-0000-0000A2580000}"/>
    <cellStyle name="Normal 29 2 5 6" xfId="22690" xr:uid="{00000000-0005-0000-0000-0000A3580000}"/>
    <cellStyle name="Normal 29 2 5 6 2" xfId="22691" xr:uid="{00000000-0005-0000-0000-0000A4580000}"/>
    <cellStyle name="Normal 29 2 5 7" xfId="22692" xr:uid="{00000000-0005-0000-0000-0000A5580000}"/>
    <cellStyle name="Normal 29 2 6" xfId="22693" xr:uid="{00000000-0005-0000-0000-0000A6580000}"/>
    <cellStyle name="Normal 29 2 6 2" xfId="22694" xr:uid="{00000000-0005-0000-0000-0000A7580000}"/>
    <cellStyle name="Normal 29 2 6 2 2" xfId="22695" xr:uid="{00000000-0005-0000-0000-0000A8580000}"/>
    <cellStyle name="Normal 29 2 6 3" xfId="22696" xr:uid="{00000000-0005-0000-0000-0000A9580000}"/>
    <cellStyle name="Normal 29 2 7" xfId="22697" xr:uid="{00000000-0005-0000-0000-0000AA580000}"/>
    <cellStyle name="Normal 29 2 7 2" xfId="22698" xr:uid="{00000000-0005-0000-0000-0000AB580000}"/>
    <cellStyle name="Normal 29 2 7 2 2" xfId="22699" xr:uid="{00000000-0005-0000-0000-0000AC580000}"/>
    <cellStyle name="Normal 29 2 7 3" xfId="22700" xr:uid="{00000000-0005-0000-0000-0000AD580000}"/>
    <cellStyle name="Normal 29 2 8" xfId="22701" xr:uid="{00000000-0005-0000-0000-0000AE580000}"/>
    <cellStyle name="Normal 29 2 8 2" xfId="22702" xr:uid="{00000000-0005-0000-0000-0000AF580000}"/>
    <cellStyle name="Normal 29 2 8 2 2" xfId="22703" xr:uid="{00000000-0005-0000-0000-0000B0580000}"/>
    <cellStyle name="Normal 29 2 8 3" xfId="22704" xr:uid="{00000000-0005-0000-0000-0000B1580000}"/>
    <cellStyle name="Normal 29 2 9" xfId="22705" xr:uid="{00000000-0005-0000-0000-0000B2580000}"/>
    <cellStyle name="Normal 29 2 9 2" xfId="22706" xr:uid="{00000000-0005-0000-0000-0000B3580000}"/>
    <cellStyle name="Normal 29 3" xfId="22707" xr:uid="{00000000-0005-0000-0000-0000B4580000}"/>
    <cellStyle name="Normal 29 3 10" xfId="22708" xr:uid="{00000000-0005-0000-0000-0000B5580000}"/>
    <cellStyle name="Normal 29 3 10 2" xfId="22709" xr:uid="{00000000-0005-0000-0000-0000B6580000}"/>
    <cellStyle name="Normal 29 3 11" xfId="22710" xr:uid="{00000000-0005-0000-0000-0000B7580000}"/>
    <cellStyle name="Normal 29 3 2" xfId="22711" xr:uid="{00000000-0005-0000-0000-0000B8580000}"/>
    <cellStyle name="Normal 29 3 2 2" xfId="22712" xr:uid="{00000000-0005-0000-0000-0000B9580000}"/>
    <cellStyle name="Normal 29 3 2 2 2" xfId="22713" xr:uid="{00000000-0005-0000-0000-0000BA580000}"/>
    <cellStyle name="Normal 29 3 2 2 2 2" xfId="22714" xr:uid="{00000000-0005-0000-0000-0000BB580000}"/>
    <cellStyle name="Normal 29 3 2 2 2 2 2" xfId="22715" xr:uid="{00000000-0005-0000-0000-0000BC580000}"/>
    <cellStyle name="Normal 29 3 2 2 2 3" xfId="22716" xr:uid="{00000000-0005-0000-0000-0000BD580000}"/>
    <cellStyle name="Normal 29 3 2 2 3" xfId="22717" xr:uid="{00000000-0005-0000-0000-0000BE580000}"/>
    <cellStyle name="Normal 29 3 2 2 3 2" xfId="22718" xr:uid="{00000000-0005-0000-0000-0000BF580000}"/>
    <cellStyle name="Normal 29 3 2 2 3 2 2" xfId="22719" xr:uid="{00000000-0005-0000-0000-0000C0580000}"/>
    <cellStyle name="Normal 29 3 2 2 3 3" xfId="22720" xr:uid="{00000000-0005-0000-0000-0000C1580000}"/>
    <cellStyle name="Normal 29 3 2 2 4" xfId="22721" xr:uid="{00000000-0005-0000-0000-0000C2580000}"/>
    <cellStyle name="Normal 29 3 2 2 4 2" xfId="22722" xr:uid="{00000000-0005-0000-0000-0000C3580000}"/>
    <cellStyle name="Normal 29 3 2 2 4 2 2" xfId="22723" xr:uid="{00000000-0005-0000-0000-0000C4580000}"/>
    <cellStyle name="Normal 29 3 2 2 4 3" xfId="22724" xr:uid="{00000000-0005-0000-0000-0000C5580000}"/>
    <cellStyle name="Normal 29 3 2 2 5" xfId="22725" xr:uid="{00000000-0005-0000-0000-0000C6580000}"/>
    <cellStyle name="Normal 29 3 2 2 5 2" xfId="22726" xr:uid="{00000000-0005-0000-0000-0000C7580000}"/>
    <cellStyle name="Normal 29 3 2 2 6" xfId="22727" xr:uid="{00000000-0005-0000-0000-0000C8580000}"/>
    <cellStyle name="Normal 29 3 2 2 6 2" xfId="22728" xr:uid="{00000000-0005-0000-0000-0000C9580000}"/>
    <cellStyle name="Normal 29 3 2 2 7" xfId="22729" xr:uid="{00000000-0005-0000-0000-0000CA580000}"/>
    <cellStyle name="Normal 29 3 2 3" xfId="22730" xr:uid="{00000000-0005-0000-0000-0000CB580000}"/>
    <cellStyle name="Normal 29 3 2 3 2" xfId="22731" xr:uid="{00000000-0005-0000-0000-0000CC580000}"/>
    <cellStyle name="Normal 29 3 2 3 2 2" xfId="22732" xr:uid="{00000000-0005-0000-0000-0000CD580000}"/>
    <cellStyle name="Normal 29 3 2 3 2 2 2" xfId="22733" xr:uid="{00000000-0005-0000-0000-0000CE580000}"/>
    <cellStyle name="Normal 29 3 2 3 2 3" xfId="22734" xr:uid="{00000000-0005-0000-0000-0000CF580000}"/>
    <cellStyle name="Normal 29 3 2 3 3" xfId="22735" xr:uid="{00000000-0005-0000-0000-0000D0580000}"/>
    <cellStyle name="Normal 29 3 2 3 3 2" xfId="22736" xr:uid="{00000000-0005-0000-0000-0000D1580000}"/>
    <cellStyle name="Normal 29 3 2 3 3 2 2" xfId="22737" xr:uid="{00000000-0005-0000-0000-0000D2580000}"/>
    <cellStyle name="Normal 29 3 2 3 3 3" xfId="22738" xr:uid="{00000000-0005-0000-0000-0000D3580000}"/>
    <cellStyle name="Normal 29 3 2 3 4" xfId="22739" xr:uid="{00000000-0005-0000-0000-0000D4580000}"/>
    <cellStyle name="Normal 29 3 2 3 4 2" xfId="22740" xr:uid="{00000000-0005-0000-0000-0000D5580000}"/>
    <cellStyle name="Normal 29 3 2 3 4 2 2" xfId="22741" xr:uid="{00000000-0005-0000-0000-0000D6580000}"/>
    <cellStyle name="Normal 29 3 2 3 4 3" xfId="22742" xr:uid="{00000000-0005-0000-0000-0000D7580000}"/>
    <cellStyle name="Normal 29 3 2 3 5" xfId="22743" xr:uid="{00000000-0005-0000-0000-0000D8580000}"/>
    <cellStyle name="Normal 29 3 2 3 5 2" xfId="22744" xr:uid="{00000000-0005-0000-0000-0000D9580000}"/>
    <cellStyle name="Normal 29 3 2 3 6" xfId="22745" xr:uid="{00000000-0005-0000-0000-0000DA580000}"/>
    <cellStyle name="Normal 29 3 2 3 6 2" xfId="22746" xr:uid="{00000000-0005-0000-0000-0000DB580000}"/>
    <cellStyle name="Normal 29 3 2 3 7" xfId="22747" xr:uid="{00000000-0005-0000-0000-0000DC580000}"/>
    <cellStyle name="Normal 29 3 2 4" xfId="22748" xr:uid="{00000000-0005-0000-0000-0000DD580000}"/>
    <cellStyle name="Normal 29 3 2 4 2" xfId="22749" xr:uid="{00000000-0005-0000-0000-0000DE580000}"/>
    <cellStyle name="Normal 29 3 2 4 2 2" xfId="22750" xr:uid="{00000000-0005-0000-0000-0000DF580000}"/>
    <cellStyle name="Normal 29 3 2 4 3" xfId="22751" xr:uid="{00000000-0005-0000-0000-0000E0580000}"/>
    <cellStyle name="Normal 29 3 2 5" xfId="22752" xr:uid="{00000000-0005-0000-0000-0000E1580000}"/>
    <cellStyle name="Normal 29 3 2 5 2" xfId="22753" xr:uid="{00000000-0005-0000-0000-0000E2580000}"/>
    <cellStyle name="Normal 29 3 2 5 2 2" xfId="22754" xr:uid="{00000000-0005-0000-0000-0000E3580000}"/>
    <cellStyle name="Normal 29 3 2 5 3" xfId="22755" xr:uid="{00000000-0005-0000-0000-0000E4580000}"/>
    <cellStyle name="Normal 29 3 2 6" xfId="22756" xr:uid="{00000000-0005-0000-0000-0000E5580000}"/>
    <cellStyle name="Normal 29 3 2 6 2" xfId="22757" xr:uid="{00000000-0005-0000-0000-0000E6580000}"/>
    <cellStyle name="Normal 29 3 2 6 2 2" xfId="22758" xr:uid="{00000000-0005-0000-0000-0000E7580000}"/>
    <cellStyle name="Normal 29 3 2 6 3" xfId="22759" xr:uid="{00000000-0005-0000-0000-0000E8580000}"/>
    <cellStyle name="Normal 29 3 2 7" xfId="22760" xr:uid="{00000000-0005-0000-0000-0000E9580000}"/>
    <cellStyle name="Normal 29 3 2 7 2" xfId="22761" xr:uid="{00000000-0005-0000-0000-0000EA580000}"/>
    <cellStyle name="Normal 29 3 2 8" xfId="22762" xr:uid="{00000000-0005-0000-0000-0000EB580000}"/>
    <cellStyle name="Normal 29 3 2 8 2" xfId="22763" xr:uid="{00000000-0005-0000-0000-0000EC580000}"/>
    <cellStyle name="Normal 29 3 2 9" xfId="22764" xr:uid="{00000000-0005-0000-0000-0000ED580000}"/>
    <cellStyle name="Normal 29 3 3" xfId="22765" xr:uid="{00000000-0005-0000-0000-0000EE580000}"/>
    <cellStyle name="Normal 29 3 3 2" xfId="22766" xr:uid="{00000000-0005-0000-0000-0000EF580000}"/>
    <cellStyle name="Normal 29 3 3 2 2" xfId="22767" xr:uid="{00000000-0005-0000-0000-0000F0580000}"/>
    <cellStyle name="Normal 29 3 3 2 2 2" xfId="22768" xr:uid="{00000000-0005-0000-0000-0000F1580000}"/>
    <cellStyle name="Normal 29 3 3 2 2 2 2" xfId="22769" xr:uid="{00000000-0005-0000-0000-0000F2580000}"/>
    <cellStyle name="Normal 29 3 3 2 2 3" xfId="22770" xr:uid="{00000000-0005-0000-0000-0000F3580000}"/>
    <cellStyle name="Normal 29 3 3 2 3" xfId="22771" xr:uid="{00000000-0005-0000-0000-0000F4580000}"/>
    <cellStyle name="Normal 29 3 3 2 3 2" xfId="22772" xr:uid="{00000000-0005-0000-0000-0000F5580000}"/>
    <cellStyle name="Normal 29 3 3 2 3 2 2" xfId="22773" xr:uid="{00000000-0005-0000-0000-0000F6580000}"/>
    <cellStyle name="Normal 29 3 3 2 3 3" xfId="22774" xr:uid="{00000000-0005-0000-0000-0000F7580000}"/>
    <cellStyle name="Normal 29 3 3 2 4" xfId="22775" xr:uid="{00000000-0005-0000-0000-0000F8580000}"/>
    <cellStyle name="Normal 29 3 3 2 4 2" xfId="22776" xr:uid="{00000000-0005-0000-0000-0000F9580000}"/>
    <cellStyle name="Normal 29 3 3 2 4 2 2" xfId="22777" xr:uid="{00000000-0005-0000-0000-0000FA580000}"/>
    <cellStyle name="Normal 29 3 3 2 4 3" xfId="22778" xr:uid="{00000000-0005-0000-0000-0000FB580000}"/>
    <cellStyle name="Normal 29 3 3 2 5" xfId="22779" xr:uid="{00000000-0005-0000-0000-0000FC580000}"/>
    <cellStyle name="Normal 29 3 3 2 5 2" xfId="22780" xr:uid="{00000000-0005-0000-0000-0000FD580000}"/>
    <cellStyle name="Normal 29 3 3 2 6" xfId="22781" xr:uid="{00000000-0005-0000-0000-0000FE580000}"/>
    <cellStyle name="Normal 29 3 3 2 6 2" xfId="22782" xr:uid="{00000000-0005-0000-0000-0000FF580000}"/>
    <cellStyle name="Normal 29 3 3 2 7" xfId="22783" xr:uid="{00000000-0005-0000-0000-000000590000}"/>
    <cellStyle name="Normal 29 3 3 3" xfId="22784" xr:uid="{00000000-0005-0000-0000-000001590000}"/>
    <cellStyle name="Normal 29 3 3 3 2" xfId="22785" xr:uid="{00000000-0005-0000-0000-000002590000}"/>
    <cellStyle name="Normal 29 3 3 3 2 2" xfId="22786" xr:uid="{00000000-0005-0000-0000-000003590000}"/>
    <cellStyle name="Normal 29 3 3 3 3" xfId="22787" xr:uid="{00000000-0005-0000-0000-000004590000}"/>
    <cellStyle name="Normal 29 3 3 4" xfId="22788" xr:uid="{00000000-0005-0000-0000-000005590000}"/>
    <cellStyle name="Normal 29 3 3 4 2" xfId="22789" xr:uid="{00000000-0005-0000-0000-000006590000}"/>
    <cellStyle name="Normal 29 3 3 4 2 2" xfId="22790" xr:uid="{00000000-0005-0000-0000-000007590000}"/>
    <cellStyle name="Normal 29 3 3 4 3" xfId="22791" xr:uid="{00000000-0005-0000-0000-000008590000}"/>
    <cellStyle name="Normal 29 3 3 5" xfId="22792" xr:uid="{00000000-0005-0000-0000-000009590000}"/>
    <cellStyle name="Normal 29 3 3 5 2" xfId="22793" xr:uid="{00000000-0005-0000-0000-00000A590000}"/>
    <cellStyle name="Normal 29 3 3 5 2 2" xfId="22794" xr:uid="{00000000-0005-0000-0000-00000B590000}"/>
    <cellStyle name="Normal 29 3 3 5 3" xfId="22795" xr:uid="{00000000-0005-0000-0000-00000C590000}"/>
    <cellStyle name="Normal 29 3 3 6" xfId="22796" xr:uid="{00000000-0005-0000-0000-00000D590000}"/>
    <cellStyle name="Normal 29 3 3 6 2" xfId="22797" xr:uid="{00000000-0005-0000-0000-00000E590000}"/>
    <cellStyle name="Normal 29 3 3 7" xfId="22798" xr:uid="{00000000-0005-0000-0000-00000F590000}"/>
    <cellStyle name="Normal 29 3 3 7 2" xfId="22799" xr:uid="{00000000-0005-0000-0000-000010590000}"/>
    <cellStyle name="Normal 29 3 3 8" xfId="22800" xr:uid="{00000000-0005-0000-0000-000011590000}"/>
    <cellStyle name="Normal 29 3 4" xfId="22801" xr:uid="{00000000-0005-0000-0000-000012590000}"/>
    <cellStyle name="Normal 29 3 4 2" xfId="22802" xr:uid="{00000000-0005-0000-0000-000013590000}"/>
    <cellStyle name="Normal 29 3 4 2 2" xfId="22803" xr:uid="{00000000-0005-0000-0000-000014590000}"/>
    <cellStyle name="Normal 29 3 4 2 2 2" xfId="22804" xr:uid="{00000000-0005-0000-0000-000015590000}"/>
    <cellStyle name="Normal 29 3 4 2 3" xfId="22805" xr:uid="{00000000-0005-0000-0000-000016590000}"/>
    <cellStyle name="Normal 29 3 4 3" xfId="22806" xr:uid="{00000000-0005-0000-0000-000017590000}"/>
    <cellStyle name="Normal 29 3 4 3 2" xfId="22807" xr:uid="{00000000-0005-0000-0000-000018590000}"/>
    <cellStyle name="Normal 29 3 4 3 2 2" xfId="22808" xr:uid="{00000000-0005-0000-0000-000019590000}"/>
    <cellStyle name="Normal 29 3 4 3 3" xfId="22809" xr:uid="{00000000-0005-0000-0000-00001A590000}"/>
    <cellStyle name="Normal 29 3 4 4" xfId="22810" xr:uid="{00000000-0005-0000-0000-00001B590000}"/>
    <cellStyle name="Normal 29 3 4 4 2" xfId="22811" xr:uid="{00000000-0005-0000-0000-00001C590000}"/>
    <cellStyle name="Normal 29 3 4 4 2 2" xfId="22812" xr:uid="{00000000-0005-0000-0000-00001D590000}"/>
    <cellStyle name="Normal 29 3 4 4 3" xfId="22813" xr:uid="{00000000-0005-0000-0000-00001E590000}"/>
    <cellStyle name="Normal 29 3 4 5" xfId="22814" xr:uid="{00000000-0005-0000-0000-00001F590000}"/>
    <cellStyle name="Normal 29 3 4 5 2" xfId="22815" xr:uid="{00000000-0005-0000-0000-000020590000}"/>
    <cellStyle name="Normal 29 3 4 6" xfId="22816" xr:uid="{00000000-0005-0000-0000-000021590000}"/>
    <cellStyle name="Normal 29 3 4 6 2" xfId="22817" xr:uid="{00000000-0005-0000-0000-000022590000}"/>
    <cellStyle name="Normal 29 3 4 7" xfId="22818" xr:uid="{00000000-0005-0000-0000-000023590000}"/>
    <cellStyle name="Normal 29 3 5" xfId="22819" xr:uid="{00000000-0005-0000-0000-000024590000}"/>
    <cellStyle name="Normal 29 3 5 2" xfId="22820" xr:uid="{00000000-0005-0000-0000-000025590000}"/>
    <cellStyle name="Normal 29 3 5 2 2" xfId="22821" xr:uid="{00000000-0005-0000-0000-000026590000}"/>
    <cellStyle name="Normal 29 3 5 2 2 2" xfId="22822" xr:uid="{00000000-0005-0000-0000-000027590000}"/>
    <cellStyle name="Normal 29 3 5 2 3" xfId="22823" xr:uid="{00000000-0005-0000-0000-000028590000}"/>
    <cellStyle name="Normal 29 3 5 3" xfId="22824" xr:uid="{00000000-0005-0000-0000-000029590000}"/>
    <cellStyle name="Normal 29 3 5 3 2" xfId="22825" xr:uid="{00000000-0005-0000-0000-00002A590000}"/>
    <cellStyle name="Normal 29 3 5 3 2 2" xfId="22826" xr:uid="{00000000-0005-0000-0000-00002B590000}"/>
    <cellStyle name="Normal 29 3 5 3 3" xfId="22827" xr:uid="{00000000-0005-0000-0000-00002C590000}"/>
    <cellStyle name="Normal 29 3 5 4" xfId="22828" xr:uid="{00000000-0005-0000-0000-00002D590000}"/>
    <cellStyle name="Normal 29 3 5 4 2" xfId="22829" xr:uid="{00000000-0005-0000-0000-00002E590000}"/>
    <cellStyle name="Normal 29 3 5 4 2 2" xfId="22830" xr:uid="{00000000-0005-0000-0000-00002F590000}"/>
    <cellStyle name="Normal 29 3 5 4 3" xfId="22831" xr:uid="{00000000-0005-0000-0000-000030590000}"/>
    <cellStyle name="Normal 29 3 5 5" xfId="22832" xr:uid="{00000000-0005-0000-0000-000031590000}"/>
    <cellStyle name="Normal 29 3 5 5 2" xfId="22833" xr:uid="{00000000-0005-0000-0000-000032590000}"/>
    <cellStyle name="Normal 29 3 5 6" xfId="22834" xr:uid="{00000000-0005-0000-0000-000033590000}"/>
    <cellStyle name="Normal 29 3 5 6 2" xfId="22835" xr:uid="{00000000-0005-0000-0000-000034590000}"/>
    <cellStyle name="Normal 29 3 5 7" xfId="22836" xr:uid="{00000000-0005-0000-0000-000035590000}"/>
    <cellStyle name="Normal 29 3 6" xfId="22837" xr:uid="{00000000-0005-0000-0000-000036590000}"/>
    <cellStyle name="Normal 29 3 6 2" xfId="22838" xr:uid="{00000000-0005-0000-0000-000037590000}"/>
    <cellStyle name="Normal 29 3 6 2 2" xfId="22839" xr:uid="{00000000-0005-0000-0000-000038590000}"/>
    <cellStyle name="Normal 29 3 6 3" xfId="22840" xr:uid="{00000000-0005-0000-0000-000039590000}"/>
    <cellStyle name="Normal 29 3 7" xfId="22841" xr:uid="{00000000-0005-0000-0000-00003A590000}"/>
    <cellStyle name="Normal 29 3 7 2" xfId="22842" xr:uid="{00000000-0005-0000-0000-00003B590000}"/>
    <cellStyle name="Normal 29 3 7 2 2" xfId="22843" xr:uid="{00000000-0005-0000-0000-00003C590000}"/>
    <cellStyle name="Normal 29 3 7 3" xfId="22844" xr:uid="{00000000-0005-0000-0000-00003D590000}"/>
    <cellStyle name="Normal 29 3 8" xfId="22845" xr:uid="{00000000-0005-0000-0000-00003E590000}"/>
    <cellStyle name="Normal 29 3 8 2" xfId="22846" xr:uid="{00000000-0005-0000-0000-00003F590000}"/>
    <cellStyle name="Normal 29 3 8 2 2" xfId="22847" xr:uid="{00000000-0005-0000-0000-000040590000}"/>
    <cellStyle name="Normal 29 3 8 3" xfId="22848" xr:uid="{00000000-0005-0000-0000-000041590000}"/>
    <cellStyle name="Normal 29 3 9" xfId="22849" xr:uid="{00000000-0005-0000-0000-000042590000}"/>
    <cellStyle name="Normal 29 3 9 2" xfId="22850" xr:uid="{00000000-0005-0000-0000-000043590000}"/>
    <cellStyle name="Normal 29 4" xfId="22851" xr:uid="{00000000-0005-0000-0000-000044590000}"/>
    <cellStyle name="Normal 29 4 2" xfId="22852" xr:uid="{00000000-0005-0000-0000-000045590000}"/>
    <cellStyle name="Normal 29 4 2 2" xfId="22853" xr:uid="{00000000-0005-0000-0000-000046590000}"/>
    <cellStyle name="Normal 29 4 2 2 2" xfId="22854" xr:uid="{00000000-0005-0000-0000-000047590000}"/>
    <cellStyle name="Normal 29 4 2 2 2 2" xfId="22855" xr:uid="{00000000-0005-0000-0000-000048590000}"/>
    <cellStyle name="Normal 29 4 2 2 3" xfId="22856" xr:uid="{00000000-0005-0000-0000-000049590000}"/>
    <cellStyle name="Normal 29 4 2 3" xfId="22857" xr:uid="{00000000-0005-0000-0000-00004A590000}"/>
    <cellStyle name="Normal 29 4 2 3 2" xfId="22858" xr:uid="{00000000-0005-0000-0000-00004B590000}"/>
    <cellStyle name="Normal 29 4 2 3 2 2" xfId="22859" xr:uid="{00000000-0005-0000-0000-00004C590000}"/>
    <cellStyle name="Normal 29 4 2 3 3" xfId="22860" xr:uid="{00000000-0005-0000-0000-00004D590000}"/>
    <cellStyle name="Normal 29 4 2 4" xfId="22861" xr:uid="{00000000-0005-0000-0000-00004E590000}"/>
    <cellStyle name="Normal 29 4 2 4 2" xfId="22862" xr:uid="{00000000-0005-0000-0000-00004F590000}"/>
    <cellStyle name="Normal 29 4 2 4 2 2" xfId="22863" xr:uid="{00000000-0005-0000-0000-000050590000}"/>
    <cellStyle name="Normal 29 4 2 4 3" xfId="22864" xr:uid="{00000000-0005-0000-0000-000051590000}"/>
    <cellStyle name="Normal 29 4 2 5" xfId="22865" xr:uid="{00000000-0005-0000-0000-000052590000}"/>
    <cellStyle name="Normal 29 4 2 5 2" xfId="22866" xr:uid="{00000000-0005-0000-0000-000053590000}"/>
    <cellStyle name="Normal 29 4 2 6" xfId="22867" xr:uid="{00000000-0005-0000-0000-000054590000}"/>
    <cellStyle name="Normal 29 4 2 6 2" xfId="22868" xr:uid="{00000000-0005-0000-0000-000055590000}"/>
    <cellStyle name="Normal 29 4 2 7" xfId="22869" xr:uid="{00000000-0005-0000-0000-000056590000}"/>
    <cellStyle name="Normal 29 4 3" xfId="22870" xr:uid="{00000000-0005-0000-0000-000057590000}"/>
    <cellStyle name="Normal 29 4 3 2" xfId="22871" xr:uid="{00000000-0005-0000-0000-000058590000}"/>
    <cellStyle name="Normal 29 4 3 2 2" xfId="22872" xr:uid="{00000000-0005-0000-0000-000059590000}"/>
    <cellStyle name="Normal 29 4 3 2 2 2" xfId="22873" xr:uid="{00000000-0005-0000-0000-00005A590000}"/>
    <cellStyle name="Normal 29 4 3 2 3" xfId="22874" xr:uid="{00000000-0005-0000-0000-00005B590000}"/>
    <cellStyle name="Normal 29 4 3 3" xfId="22875" xr:uid="{00000000-0005-0000-0000-00005C590000}"/>
    <cellStyle name="Normal 29 4 3 3 2" xfId="22876" xr:uid="{00000000-0005-0000-0000-00005D590000}"/>
    <cellStyle name="Normal 29 4 3 3 2 2" xfId="22877" xr:uid="{00000000-0005-0000-0000-00005E590000}"/>
    <cellStyle name="Normal 29 4 3 3 3" xfId="22878" xr:uid="{00000000-0005-0000-0000-00005F590000}"/>
    <cellStyle name="Normal 29 4 3 4" xfId="22879" xr:uid="{00000000-0005-0000-0000-000060590000}"/>
    <cellStyle name="Normal 29 4 3 4 2" xfId="22880" xr:uid="{00000000-0005-0000-0000-000061590000}"/>
    <cellStyle name="Normal 29 4 3 4 2 2" xfId="22881" xr:uid="{00000000-0005-0000-0000-000062590000}"/>
    <cellStyle name="Normal 29 4 3 4 3" xfId="22882" xr:uid="{00000000-0005-0000-0000-000063590000}"/>
    <cellStyle name="Normal 29 4 3 5" xfId="22883" xr:uid="{00000000-0005-0000-0000-000064590000}"/>
    <cellStyle name="Normal 29 4 3 5 2" xfId="22884" xr:uid="{00000000-0005-0000-0000-000065590000}"/>
    <cellStyle name="Normal 29 4 3 6" xfId="22885" xr:uid="{00000000-0005-0000-0000-000066590000}"/>
    <cellStyle name="Normal 29 4 3 6 2" xfId="22886" xr:uid="{00000000-0005-0000-0000-000067590000}"/>
    <cellStyle name="Normal 29 4 3 7" xfId="22887" xr:uid="{00000000-0005-0000-0000-000068590000}"/>
    <cellStyle name="Normal 29 4 4" xfId="22888" xr:uid="{00000000-0005-0000-0000-000069590000}"/>
    <cellStyle name="Normal 29 4 4 2" xfId="22889" xr:uid="{00000000-0005-0000-0000-00006A590000}"/>
    <cellStyle name="Normal 29 4 4 2 2" xfId="22890" xr:uid="{00000000-0005-0000-0000-00006B590000}"/>
    <cellStyle name="Normal 29 4 4 3" xfId="22891" xr:uid="{00000000-0005-0000-0000-00006C590000}"/>
    <cellStyle name="Normal 29 4 5" xfId="22892" xr:uid="{00000000-0005-0000-0000-00006D590000}"/>
    <cellStyle name="Normal 29 4 5 2" xfId="22893" xr:uid="{00000000-0005-0000-0000-00006E590000}"/>
    <cellStyle name="Normal 29 4 5 2 2" xfId="22894" xr:uid="{00000000-0005-0000-0000-00006F590000}"/>
    <cellStyle name="Normal 29 4 5 3" xfId="22895" xr:uid="{00000000-0005-0000-0000-000070590000}"/>
    <cellStyle name="Normal 29 4 6" xfId="22896" xr:uid="{00000000-0005-0000-0000-000071590000}"/>
    <cellStyle name="Normal 29 4 6 2" xfId="22897" xr:uid="{00000000-0005-0000-0000-000072590000}"/>
    <cellStyle name="Normal 29 4 6 2 2" xfId="22898" xr:uid="{00000000-0005-0000-0000-000073590000}"/>
    <cellStyle name="Normal 29 4 6 3" xfId="22899" xr:uid="{00000000-0005-0000-0000-000074590000}"/>
    <cellStyle name="Normal 29 4 7" xfId="22900" xr:uid="{00000000-0005-0000-0000-000075590000}"/>
    <cellStyle name="Normal 29 4 7 2" xfId="22901" xr:uid="{00000000-0005-0000-0000-000076590000}"/>
    <cellStyle name="Normal 29 4 8" xfId="22902" xr:uid="{00000000-0005-0000-0000-000077590000}"/>
    <cellStyle name="Normal 29 4 8 2" xfId="22903" xr:uid="{00000000-0005-0000-0000-000078590000}"/>
    <cellStyle name="Normal 29 4 9" xfId="22904" xr:uid="{00000000-0005-0000-0000-000079590000}"/>
    <cellStyle name="Normal 29 5" xfId="22905" xr:uid="{00000000-0005-0000-0000-00007A590000}"/>
    <cellStyle name="Normal 29 5 2" xfId="22906" xr:uid="{00000000-0005-0000-0000-00007B590000}"/>
    <cellStyle name="Normal 29 5 2 2" xfId="22907" xr:uid="{00000000-0005-0000-0000-00007C590000}"/>
    <cellStyle name="Normal 29 5 2 2 2" xfId="22908" xr:uid="{00000000-0005-0000-0000-00007D590000}"/>
    <cellStyle name="Normal 29 5 2 2 2 2" xfId="22909" xr:uid="{00000000-0005-0000-0000-00007E590000}"/>
    <cellStyle name="Normal 29 5 2 2 3" xfId="22910" xr:uid="{00000000-0005-0000-0000-00007F590000}"/>
    <cellStyle name="Normal 29 5 2 3" xfId="22911" xr:uid="{00000000-0005-0000-0000-000080590000}"/>
    <cellStyle name="Normal 29 5 2 3 2" xfId="22912" xr:uid="{00000000-0005-0000-0000-000081590000}"/>
    <cellStyle name="Normal 29 5 2 3 2 2" xfId="22913" xr:uid="{00000000-0005-0000-0000-000082590000}"/>
    <cellStyle name="Normal 29 5 2 3 3" xfId="22914" xr:uid="{00000000-0005-0000-0000-000083590000}"/>
    <cellStyle name="Normal 29 5 2 4" xfId="22915" xr:uid="{00000000-0005-0000-0000-000084590000}"/>
    <cellStyle name="Normal 29 5 2 4 2" xfId="22916" xr:uid="{00000000-0005-0000-0000-000085590000}"/>
    <cellStyle name="Normal 29 5 2 4 2 2" xfId="22917" xr:uid="{00000000-0005-0000-0000-000086590000}"/>
    <cellStyle name="Normal 29 5 2 4 3" xfId="22918" xr:uid="{00000000-0005-0000-0000-000087590000}"/>
    <cellStyle name="Normal 29 5 2 5" xfId="22919" xr:uid="{00000000-0005-0000-0000-000088590000}"/>
    <cellStyle name="Normal 29 5 2 5 2" xfId="22920" xr:uid="{00000000-0005-0000-0000-000089590000}"/>
    <cellStyle name="Normal 29 5 2 6" xfId="22921" xr:uid="{00000000-0005-0000-0000-00008A590000}"/>
    <cellStyle name="Normal 29 5 2 6 2" xfId="22922" xr:uid="{00000000-0005-0000-0000-00008B590000}"/>
    <cellStyle name="Normal 29 5 2 7" xfId="22923" xr:uid="{00000000-0005-0000-0000-00008C590000}"/>
    <cellStyle name="Normal 29 5 3" xfId="22924" xr:uid="{00000000-0005-0000-0000-00008D590000}"/>
    <cellStyle name="Normal 29 5 3 2" xfId="22925" xr:uid="{00000000-0005-0000-0000-00008E590000}"/>
    <cellStyle name="Normal 29 5 3 2 2" xfId="22926" xr:uid="{00000000-0005-0000-0000-00008F590000}"/>
    <cellStyle name="Normal 29 5 3 3" xfId="22927" xr:uid="{00000000-0005-0000-0000-000090590000}"/>
    <cellStyle name="Normal 29 5 4" xfId="22928" xr:uid="{00000000-0005-0000-0000-000091590000}"/>
    <cellStyle name="Normal 29 5 4 2" xfId="22929" xr:uid="{00000000-0005-0000-0000-000092590000}"/>
    <cellStyle name="Normal 29 5 4 2 2" xfId="22930" xr:uid="{00000000-0005-0000-0000-000093590000}"/>
    <cellStyle name="Normal 29 5 4 3" xfId="22931" xr:uid="{00000000-0005-0000-0000-000094590000}"/>
    <cellStyle name="Normal 29 5 5" xfId="22932" xr:uid="{00000000-0005-0000-0000-000095590000}"/>
    <cellStyle name="Normal 29 5 5 2" xfId="22933" xr:uid="{00000000-0005-0000-0000-000096590000}"/>
    <cellStyle name="Normal 29 5 5 2 2" xfId="22934" xr:uid="{00000000-0005-0000-0000-000097590000}"/>
    <cellStyle name="Normal 29 5 5 3" xfId="22935" xr:uid="{00000000-0005-0000-0000-000098590000}"/>
    <cellStyle name="Normal 29 5 6" xfId="22936" xr:uid="{00000000-0005-0000-0000-000099590000}"/>
    <cellStyle name="Normal 29 5 6 2" xfId="22937" xr:uid="{00000000-0005-0000-0000-00009A590000}"/>
    <cellStyle name="Normal 29 5 7" xfId="22938" xr:uid="{00000000-0005-0000-0000-00009B590000}"/>
    <cellStyle name="Normal 29 5 7 2" xfId="22939" xr:uid="{00000000-0005-0000-0000-00009C590000}"/>
    <cellStyle name="Normal 29 5 8" xfId="22940" xr:uid="{00000000-0005-0000-0000-00009D590000}"/>
    <cellStyle name="Normal 29 6" xfId="22941" xr:uid="{00000000-0005-0000-0000-00009E590000}"/>
    <cellStyle name="Normal 29 6 2" xfId="22942" xr:uid="{00000000-0005-0000-0000-00009F590000}"/>
    <cellStyle name="Normal 29 6 2 2" xfId="22943" xr:uid="{00000000-0005-0000-0000-0000A0590000}"/>
    <cellStyle name="Normal 29 6 2 2 2" xfId="22944" xr:uid="{00000000-0005-0000-0000-0000A1590000}"/>
    <cellStyle name="Normal 29 6 2 3" xfId="22945" xr:uid="{00000000-0005-0000-0000-0000A2590000}"/>
    <cellStyle name="Normal 29 6 3" xfId="22946" xr:uid="{00000000-0005-0000-0000-0000A3590000}"/>
    <cellStyle name="Normal 29 6 3 2" xfId="22947" xr:uid="{00000000-0005-0000-0000-0000A4590000}"/>
    <cellStyle name="Normal 29 6 3 2 2" xfId="22948" xr:uid="{00000000-0005-0000-0000-0000A5590000}"/>
    <cellStyle name="Normal 29 6 3 3" xfId="22949" xr:uid="{00000000-0005-0000-0000-0000A6590000}"/>
    <cellStyle name="Normal 29 6 4" xfId="22950" xr:uid="{00000000-0005-0000-0000-0000A7590000}"/>
    <cellStyle name="Normal 29 6 4 2" xfId="22951" xr:uid="{00000000-0005-0000-0000-0000A8590000}"/>
    <cellStyle name="Normal 29 6 4 2 2" xfId="22952" xr:uid="{00000000-0005-0000-0000-0000A9590000}"/>
    <cellStyle name="Normal 29 6 4 3" xfId="22953" xr:uid="{00000000-0005-0000-0000-0000AA590000}"/>
    <cellStyle name="Normal 29 6 5" xfId="22954" xr:uid="{00000000-0005-0000-0000-0000AB590000}"/>
    <cellStyle name="Normal 29 6 5 2" xfId="22955" xr:uid="{00000000-0005-0000-0000-0000AC590000}"/>
    <cellStyle name="Normal 29 6 6" xfId="22956" xr:uid="{00000000-0005-0000-0000-0000AD590000}"/>
    <cellStyle name="Normal 29 6 6 2" xfId="22957" xr:uid="{00000000-0005-0000-0000-0000AE590000}"/>
    <cellStyle name="Normal 29 6 7" xfId="22958" xr:uid="{00000000-0005-0000-0000-0000AF590000}"/>
    <cellStyle name="Normal 29 7" xfId="22959" xr:uid="{00000000-0005-0000-0000-0000B0590000}"/>
    <cellStyle name="Normal 29 7 2" xfId="22960" xr:uid="{00000000-0005-0000-0000-0000B1590000}"/>
    <cellStyle name="Normal 29 7 2 2" xfId="22961" xr:uid="{00000000-0005-0000-0000-0000B2590000}"/>
    <cellStyle name="Normal 29 7 2 2 2" xfId="22962" xr:uid="{00000000-0005-0000-0000-0000B3590000}"/>
    <cellStyle name="Normal 29 7 2 3" xfId="22963" xr:uid="{00000000-0005-0000-0000-0000B4590000}"/>
    <cellStyle name="Normal 29 7 3" xfId="22964" xr:uid="{00000000-0005-0000-0000-0000B5590000}"/>
    <cellStyle name="Normal 29 7 3 2" xfId="22965" xr:uid="{00000000-0005-0000-0000-0000B6590000}"/>
    <cellStyle name="Normal 29 7 3 2 2" xfId="22966" xr:uid="{00000000-0005-0000-0000-0000B7590000}"/>
    <cellStyle name="Normal 29 7 3 3" xfId="22967" xr:uid="{00000000-0005-0000-0000-0000B8590000}"/>
    <cellStyle name="Normal 29 7 4" xfId="22968" xr:uid="{00000000-0005-0000-0000-0000B9590000}"/>
    <cellStyle name="Normal 29 7 4 2" xfId="22969" xr:uid="{00000000-0005-0000-0000-0000BA590000}"/>
    <cellStyle name="Normal 29 7 4 2 2" xfId="22970" xr:uid="{00000000-0005-0000-0000-0000BB590000}"/>
    <cellStyle name="Normal 29 7 4 3" xfId="22971" xr:uid="{00000000-0005-0000-0000-0000BC590000}"/>
    <cellStyle name="Normal 29 7 5" xfId="22972" xr:uid="{00000000-0005-0000-0000-0000BD590000}"/>
    <cellStyle name="Normal 29 7 5 2" xfId="22973" xr:uid="{00000000-0005-0000-0000-0000BE590000}"/>
    <cellStyle name="Normal 29 7 6" xfId="22974" xr:uid="{00000000-0005-0000-0000-0000BF590000}"/>
    <cellStyle name="Normal 29 7 6 2" xfId="22975" xr:uid="{00000000-0005-0000-0000-0000C0590000}"/>
    <cellStyle name="Normal 29 7 7" xfId="22976" xr:uid="{00000000-0005-0000-0000-0000C1590000}"/>
    <cellStyle name="Normal 29 8" xfId="22977" xr:uid="{00000000-0005-0000-0000-0000C2590000}"/>
    <cellStyle name="Normal 29 8 2" xfId="22978" xr:uid="{00000000-0005-0000-0000-0000C3590000}"/>
    <cellStyle name="Normal 29 8 2 2" xfId="22979" xr:uid="{00000000-0005-0000-0000-0000C4590000}"/>
    <cellStyle name="Normal 29 8 3" xfId="22980" xr:uid="{00000000-0005-0000-0000-0000C5590000}"/>
    <cellStyle name="Normal 29 9" xfId="22981" xr:uid="{00000000-0005-0000-0000-0000C6590000}"/>
    <cellStyle name="Normal 29 9 2" xfId="22982" xr:uid="{00000000-0005-0000-0000-0000C7590000}"/>
    <cellStyle name="Normal 29 9 2 2" xfId="22983" xr:uid="{00000000-0005-0000-0000-0000C8590000}"/>
    <cellStyle name="Normal 29 9 3" xfId="22984" xr:uid="{00000000-0005-0000-0000-0000C9590000}"/>
    <cellStyle name="Normal 29_Confidential Information" xfId="22985" xr:uid="{00000000-0005-0000-0000-0000CA590000}"/>
    <cellStyle name="Normal 3" xfId="22986" xr:uid="{00000000-0005-0000-0000-0000CB590000}"/>
    <cellStyle name="Normal 3 10" xfId="22987" xr:uid="{00000000-0005-0000-0000-0000CC590000}"/>
    <cellStyle name="Normal 3 11" xfId="22988" xr:uid="{00000000-0005-0000-0000-0000CD590000}"/>
    <cellStyle name="Normal 3 2" xfId="22989" xr:uid="{00000000-0005-0000-0000-0000CE590000}"/>
    <cellStyle name="Normal 3 2 2" xfId="22990" xr:uid="{00000000-0005-0000-0000-0000CF590000}"/>
    <cellStyle name="Normal 3 2 2 2" xfId="22991" xr:uid="{00000000-0005-0000-0000-0000D0590000}"/>
    <cellStyle name="Normal 3 2 2 2 2" xfId="22992" xr:uid="{00000000-0005-0000-0000-0000D1590000}"/>
    <cellStyle name="Normal 3 2 2 3" xfId="22993" xr:uid="{00000000-0005-0000-0000-0000D2590000}"/>
    <cellStyle name="Normal 3 3" xfId="22994" xr:uid="{00000000-0005-0000-0000-0000D3590000}"/>
    <cellStyle name="Normal 3 3 2" xfId="22995" xr:uid="{00000000-0005-0000-0000-0000D4590000}"/>
    <cellStyle name="Normal 3 3 2 2" xfId="22996" xr:uid="{00000000-0005-0000-0000-0000D5590000}"/>
    <cellStyle name="Normal 3 3 2 2 2" xfId="22997" xr:uid="{00000000-0005-0000-0000-0000D6590000}"/>
    <cellStyle name="Normal 3 3 2 3" xfId="22998" xr:uid="{00000000-0005-0000-0000-0000D7590000}"/>
    <cellStyle name="Normal 3 4" xfId="22999" xr:uid="{00000000-0005-0000-0000-0000D8590000}"/>
    <cellStyle name="Normal 3 4 2" xfId="23000" xr:uid="{00000000-0005-0000-0000-0000D9590000}"/>
    <cellStyle name="Normal 3 4 2 2" xfId="23001" xr:uid="{00000000-0005-0000-0000-0000DA590000}"/>
    <cellStyle name="Normal 3 4 2 2 2" xfId="23002" xr:uid="{00000000-0005-0000-0000-0000DB590000}"/>
    <cellStyle name="Normal 3 4 2 3" xfId="23003" xr:uid="{00000000-0005-0000-0000-0000DC590000}"/>
    <cellStyle name="Normal 3 4 3" xfId="23004" xr:uid="{00000000-0005-0000-0000-0000DD590000}"/>
    <cellStyle name="Normal 3 4 3 2" xfId="23005" xr:uid="{00000000-0005-0000-0000-0000DE590000}"/>
    <cellStyle name="Normal 3 4 3 2 2" xfId="23006" xr:uid="{00000000-0005-0000-0000-0000DF590000}"/>
    <cellStyle name="Normal 3 4 3 3" xfId="23007" xr:uid="{00000000-0005-0000-0000-0000E0590000}"/>
    <cellStyle name="Normal 3 4 4" xfId="23008" xr:uid="{00000000-0005-0000-0000-0000E1590000}"/>
    <cellStyle name="Normal 3 5" xfId="23009" xr:uid="{00000000-0005-0000-0000-0000E2590000}"/>
    <cellStyle name="Normal 3 5 2" xfId="23010" xr:uid="{00000000-0005-0000-0000-0000E3590000}"/>
    <cellStyle name="Normal 3 5 2 2" xfId="23011" xr:uid="{00000000-0005-0000-0000-0000E4590000}"/>
    <cellStyle name="Normal 3 5 3" xfId="23012" xr:uid="{00000000-0005-0000-0000-0000E5590000}"/>
    <cellStyle name="Normal 3 6" xfId="23013" xr:uid="{00000000-0005-0000-0000-0000E6590000}"/>
    <cellStyle name="Normal 3 6 2" xfId="23014" xr:uid="{00000000-0005-0000-0000-0000E7590000}"/>
    <cellStyle name="Normal 3 6 2 2" xfId="23015" xr:uid="{00000000-0005-0000-0000-0000E8590000}"/>
    <cellStyle name="Normal 3 6 3" xfId="23016" xr:uid="{00000000-0005-0000-0000-0000E9590000}"/>
    <cellStyle name="Normal 3 7" xfId="23017" xr:uid="{00000000-0005-0000-0000-0000EA590000}"/>
    <cellStyle name="Normal 3 7 2" xfId="23018" xr:uid="{00000000-0005-0000-0000-0000EB590000}"/>
    <cellStyle name="Normal 3 8" xfId="23019" xr:uid="{00000000-0005-0000-0000-0000EC590000}"/>
    <cellStyle name="Normal 3 8 2" xfId="23020" xr:uid="{00000000-0005-0000-0000-0000ED590000}"/>
    <cellStyle name="Normal 3 9" xfId="23021" xr:uid="{00000000-0005-0000-0000-0000EE590000}"/>
    <cellStyle name="Normal 30" xfId="23022" xr:uid="{00000000-0005-0000-0000-0000EF590000}"/>
    <cellStyle name="Normal 30 2" xfId="23023" xr:uid="{00000000-0005-0000-0000-0000F0590000}"/>
    <cellStyle name="Normal 31" xfId="23024" xr:uid="{00000000-0005-0000-0000-0000F1590000}"/>
    <cellStyle name="Normal 31 2" xfId="23025" xr:uid="{00000000-0005-0000-0000-0000F2590000}"/>
    <cellStyle name="Normal 32" xfId="23026" xr:uid="{00000000-0005-0000-0000-0000F3590000}"/>
    <cellStyle name="Normal 32 2" xfId="23027" xr:uid="{00000000-0005-0000-0000-0000F4590000}"/>
    <cellStyle name="Normal 33" xfId="23028" xr:uid="{00000000-0005-0000-0000-0000F5590000}"/>
    <cellStyle name="Normal 33 2" xfId="23029" xr:uid="{00000000-0005-0000-0000-0000F6590000}"/>
    <cellStyle name="Normal 34" xfId="23030" xr:uid="{00000000-0005-0000-0000-0000F7590000}"/>
    <cellStyle name="Normal 34 2" xfId="23031" xr:uid="{00000000-0005-0000-0000-0000F8590000}"/>
    <cellStyle name="Normal 35" xfId="23032" xr:uid="{00000000-0005-0000-0000-0000F9590000}"/>
    <cellStyle name="Normal 36" xfId="23033" xr:uid="{00000000-0005-0000-0000-0000FA590000}"/>
    <cellStyle name="Normal 37" xfId="23034" xr:uid="{00000000-0005-0000-0000-0000FB590000}"/>
    <cellStyle name="Normal 38" xfId="23035" xr:uid="{00000000-0005-0000-0000-0000FC590000}"/>
    <cellStyle name="Normal 38 2" xfId="23036" xr:uid="{00000000-0005-0000-0000-0000FD590000}"/>
    <cellStyle name="Normal 39" xfId="23037" xr:uid="{00000000-0005-0000-0000-0000FE590000}"/>
    <cellStyle name="Normal 4" xfId="23038" xr:uid="{00000000-0005-0000-0000-0000FF590000}"/>
    <cellStyle name="Normal 4 2" xfId="23039" xr:uid="{00000000-0005-0000-0000-0000005A0000}"/>
    <cellStyle name="Normal 4 2 2" xfId="23040" xr:uid="{00000000-0005-0000-0000-0000015A0000}"/>
    <cellStyle name="Normal 4 2 2 2" xfId="23041" xr:uid="{00000000-0005-0000-0000-0000025A0000}"/>
    <cellStyle name="Normal 4 2 2 2 2" xfId="23042" xr:uid="{00000000-0005-0000-0000-0000035A0000}"/>
    <cellStyle name="Normal 4 2 2 3" xfId="23043" xr:uid="{00000000-0005-0000-0000-0000045A0000}"/>
    <cellStyle name="Normal 4 2 3" xfId="23044" xr:uid="{00000000-0005-0000-0000-0000055A0000}"/>
    <cellStyle name="Normal 4 3" xfId="23045" xr:uid="{00000000-0005-0000-0000-0000065A0000}"/>
    <cellStyle name="Normal 4 4" xfId="23046" xr:uid="{00000000-0005-0000-0000-0000075A0000}"/>
    <cellStyle name="Normal 4 5" xfId="23047" xr:uid="{00000000-0005-0000-0000-0000085A0000}"/>
    <cellStyle name="Normal 4 5 2" xfId="23048" xr:uid="{00000000-0005-0000-0000-0000095A0000}"/>
    <cellStyle name="Normal 4 5 3" xfId="23049" xr:uid="{00000000-0005-0000-0000-00000A5A0000}"/>
    <cellStyle name="Normal 4 5 4" xfId="23050" xr:uid="{00000000-0005-0000-0000-00000B5A0000}"/>
    <cellStyle name="Normal 4 6" xfId="23051" xr:uid="{00000000-0005-0000-0000-00000C5A0000}"/>
    <cellStyle name="Normal 4 6 2" xfId="23052" xr:uid="{00000000-0005-0000-0000-00000D5A0000}"/>
    <cellStyle name="Normal 4 6 2 2" xfId="23053" xr:uid="{00000000-0005-0000-0000-00000E5A0000}"/>
    <cellStyle name="Normal 4 6 3" xfId="23054" xr:uid="{00000000-0005-0000-0000-00000F5A0000}"/>
    <cellStyle name="Normal 4 7" xfId="23055" xr:uid="{00000000-0005-0000-0000-0000105A0000}"/>
    <cellStyle name="Normal 40" xfId="23056" xr:uid="{00000000-0005-0000-0000-0000115A0000}"/>
    <cellStyle name="Normal 40 2" xfId="23057" xr:uid="{00000000-0005-0000-0000-0000125A0000}"/>
    <cellStyle name="Normal 40 3" xfId="23058" xr:uid="{00000000-0005-0000-0000-0000135A0000}"/>
    <cellStyle name="Normal 41" xfId="23059" xr:uid="{00000000-0005-0000-0000-0000145A0000}"/>
    <cellStyle name="Normal 42" xfId="23060" xr:uid="{00000000-0005-0000-0000-0000155A0000}"/>
    <cellStyle name="Normal 43" xfId="23061" xr:uid="{00000000-0005-0000-0000-0000165A0000}"/>
    <cellStyle name="Normal 44" xfId="23062" xr:uid="{00000000-0005-0000-0000-0000175A0000}"/>
    <cellStyle name="Normal 45" xfId="23063" xr:uid="{00000000-0005-0000-0000-0000185A0000}"/>
    <cellStyle name="Normal 46" xfId="23064" xr:uid="{00000000-0005-0000-0000-0000195A0000}"/>
    <cellStyle name="Normal 47" xfId="23065" xr:uid="{00000000-0005-0000-0000-00001A5A0000}"/>
    <cellStyle name="Normal 48" xfId="23066" xr:uid="{00000000-0005-0000-0000-00001B5A0000}"/>
    <cellStyle name="Normal 49" xfId="23067" xr:uid="{00000000-0005-0000-0000-00001C5A0000}"/>
    <cellStyle name="Normal 5" xfId="23068" xr:uid="{00000000-0005-0000-0000-00001D5A0000}"/>
    <cellStyle name="Normal 5 2" xfId="23069" xr:uid="{00000000-0005-0000-0000-00001E5A0000}"/>
    <cellStyle name="Normal 5 3" xfId="23070" xr:uid="{00000000-0005-0000-0000-00001F5A0000}"/>
    <cellStyle name="Normal 5 4" xfId="23071" xr:uid="{00000000-0005-0000-0000-0000205A0000}"/>
    <cellStyle name="Normal 5 5" xfId="23072" xr:uid="{00000000-0005-0000-0000-0000215A0000}"/>
    <cellStyle name="Normal 5 5 2" xfId="23073" xr:uid="{00000000-0005-0000-0000-0000225A0000}"/>
    <cellStyle name="Normal 5 5 2 2" xfId="23074" xr:uid="{00000000-0005-0000-0000-0000235A0000}"/>
    <cellStyle name="Normal 5 5 3" xfId="23075" xr:uid="{00000000-0005-0000-0000-0000245A0000}"/>
    <cellStyle name="Normal 5_Preliminary financial statement_June 11_updated Aug  24_11" xfId="23076" xr:uid="{00000000-0005-0000-0000-0000255A0000}"/>
    <cellStyle name="Normal 50" xfId="23077" xr:uid="{00000000-0005-0000-0000-0000265A0000}"/>
    <cellStyle name="Normal 51" xfId="23078" xr:uid="{00000000-0005-0000-0000-0000275A0000}"/>
    <cellStyle name="Normal 52" xfId="23079" xr:uid="{00000000-0005-0000-0000-0000285A0000}"/>
    <cellStyle name="Normal 53" xfId="23080" xr:uid="{00000000-0005-0000-0000-0000295A0000}"/>
    <cellStyle name="Normal 54" xfId="23081" xr:uid="{00000000-0005-0000-0000-00002A5A0000}"/>
    <cellStyle name="Normal 55" xfId="23082" xr:uid="{00000000-0005-0000-0000-00002B5A0000}"/>
    <cellStyle name="Normal 56" xfId="23083" xr:uid="{00000000-0005-0000-0000-00002C5A0000}"/>
    <cellStyle name="Normal 57" xfId="23084" xr:uid="{00000000-0005-0000-0000-00002D5A0000}"/>
    <cellStyle name="Normal 58" xfId="23085" xr:uid="{00000000-0005-0000-0000-00002E5A0000}"/>
    <cellStyle name="Normal 59" xfId="23086" xr:uid="{00000000-0005-0000-0000-00002F5A0000}"/>
    <cellStyle name="Normal 6" xfId="23087" xr:uid="{00000000-0005-0000-0000-0000305A0000}"/>
    <cellStyle name="Normal 6 2" xfId="23088" xr:uid="{00000000-0005-0000-0000-0000315A0000}"/>
    <cellStyle name="Normal 6 3" xfId="23089" xr:uid="{00000000-0005-0000-0000-0000325A0000}"/>
    <cellStyle name="Normal 6 4" xfId="23090" xr:uid="{00000000-0005-0000-0000-0000335A0000}"/>
    <cellStyle name="Normal 6 4 2" xfId="23091" xr:uid="{00000000-0005-0000-0000-0000345A0000}"/>
    <cellStyle name="Normal 6 4 2 2" xfId="23092" xr:uid="{00000000-0005-0000-0000-0000355A0000}"/>
    <cellStyle name="Normal 6 4 3" xfId="23093" xr:uid="{00000000-0005-0000-0000-0000365A0000}"/>
    <cellStyle name="Normal 6 5" xfId="23094" xr:uid="{00000000-0005-0000-0000-0000375A0000}"/>
    <cellStyle name="Normal 60" xfId="23095" xr:uid="{00000000-0005-0000-0000-0000385A0000}"/>
    <cellStyle name="Normal 61" xfId="23096" xr:uid="{00000000-0005-0000-0000-0000395A0000}"/>
    <cellStyle name="Normal 62" xfId="23097" xr:uid="{00000000-0005-0000-0000-00003A5A0000}"/>
    <cellStyle name="Normal 63" xfId="23098" xr:uid="{00000000-0005-0000-0000-00003B5A0000}"/>
    <cellStyle name="Normal 64" xfId="23099" xr:uid="{00000000-0005-0000-0000-00003C5A0000}"/>
    <cellStyle name="Normal 64 2" xfId="23100" xr:uid="{00000000-0005-0000-0000-00003D5A0000}"/>
    <cellStyle name="Normal 64 2 2" xfId="23101" xr:uid="{00000000-0005-0000-0000-00003E5A0000}"/>
    <cellStyle name="Normal 64 3" xfId="23102" xr:uid="{00000000-0005-0000-0000-00003F5A0000}"/>
    <cellStyle name="Normal 65" xfId="23103" xr:uid="{00000000-0005-0000-0000-0000405A0000}"/>
    <cellStyle name="Normal 65 2" xfId="23104" xr:uid="{00000000-0005-0000-0000-0000415A0000}"/>
    <cellStyle name="Normal 65 2 2" xfId="23105" xr:uid="{00000000-0005-0000-0000-0000425A0000}"/>
    <cellStyle name="Normal 65 3" xfId="23106" xr:uid="{00000000-0005-0000-0000-0000435A0000}"/>
    <cellStyle name="Normal 66" xfId="23107" xr:uid="{00000000-0005-0000-0000-0000445A0000}"/>
    <cellStyle name="Normal 66 2" xfId="23108" xr:uid="{00000000-0005-0000-0000-0000455A0000}"/>
    <cellStyle name="Normal 66 2 2" xfId="23109" xr:uid="{00000000-0005-0000-0000-0000465A0000}"/>
    <cellStyle name="Normal 66 3" xfId="23110" xr:uid="{00000000-0005-0000-0000-0000475A0000}"/>
    <cellStyle name="Normal 67" xfId="23111" xr:uid="{00000000-0005-0000-0000-0000485A0000}"/>
    <cellStyle name="Normal 67 2" xfId="23112" xr:uid="{00000000-0005-0000-0000-0000495A0000}"/>
    <cellStyle name="Normal 67 2 2" xfId="23113" xr:uid="{00000000-0005-0000-0000-00004A5A0000}"/>
    <cellStyle name="Normal 67 3" xfId="23114" xr:uid="{00000000-0005-0000-0000-00004B5A0000}"/>
    <cellStyle name="Normal 68" xfId="23115" xr:uid="{00000000-0005-0000-0000-00004C5A0000}"/>
    <cellStyle name="Normal 68 2" xfId="23116" xr:uid="{00000000-0005-0000-0000-00004D5A0000}"/>
    <cellStyle name="Normal 68 2 2" xfId="23117" xr:uid="{00000000-0005-0000-0000-00004E5A0000}"/>
    <cellStyle name="Normal 68 3" xfId="23118" xr:uid="{00000000-0005-0000-0000-00004F5A0000}"/>
    <cellStyle name="Normal 69" xfId="23119" xr:uid="{00000000-0005-0000-0000-0000505A0000}"/>
    <cellStyle name="Normal 69 2" xfId="23120" xr:uid="{00000000-0005-0000-0000-0000515A0000}"/>
    <cellStyle name="Normal 69 2 2" xfId="23121" xr:uid="{00000000-0005-0000-0000-0000525A0000}"/>
    <cellStyle name="Normal 69 3" xfId="23122" xr:uid="{00000000-0005-0000-0000-0000535A0000}"/>
    <cellStyle name="Normal 7" xfId="23123" xr:uid="{00000000-0005-0000-0000-0000545A0000}"/>
    <cellStyle name="Normal 7 2" xfId="23124" xr:uid="{00000000-0005-0000-0000-0000555A0000}"/>
    <cellStyle name="Normal 70" xfId="23125" xr:uid="{00000000-0005-0000-0000-0000565A0000}"/>
    <cellStyle name="Normal 70 2" xfId="23126" xr:uid="{00000000-0005-0000-0000-0000575A0000}"/>
    <cellStyle name="Normal 70 2 2" xfId="23127" xr:uid="{00000000-0005-0000-0000-0000585A0000}"/>
    <cellStyle name="Normal 70 3" xfId="23128" xr:uid="{00000000-0005-0000-0000-0000595A0000}"/>
    <cellStyle name="Normal 70 4" xfId="23129" xr:uid="{00000000-0005-0000-0000-00005A5A0000}"/>
    <cellStyle name="Normal 71" xfId="23130" xr:uid="{00000000-0005-0000-0000-00005B5A0000}"/>
    <cellStyle name="Normal 71 2" xfId="23131" xr:uid="{00000000-0005-0000-0000-00005C5A0000}"/>
    <cellStyle name="Normal 71 2 2" xfId="23132" xr:uid="{00000000-0005-0000-0000-00005D5A0000}"/>
    <cellStyle name="Normal 71 3" xfId="23133" xr:uid="{00000000-0005-0000-0000-00005E5A0000}"/>
    <cellStyle name="Normal 72" xfId="23134" xr:uid="{00000000-0005-0000-0000-00005F5A0000}"/>
    <cellStyle name="Normal 72 2" xfId="23135" xr:uid="{00000000-0005-0000-0000-0000605A0000}"/>
    <cellStyle name="Normal 72 2 2" xfId="23136" xr:uid="{00000000-0005-0000-0000-0000615A0000}"/>
    <cellStyle name="Normal 72 3" xfId="23137" xr:uid="{00000000-0005-0000-0000-0000625A0000}"/>
    <cellStyle name="Normal 73" xfId="23138" xr:uid="{00000000-0005-0000-0000-0000635A0000}"/>
    <cellStyle name="Normal 73 2" xfId="23139" xr:uid="{00000000-0005-0000-0000-0000645A0000}"/>
    <cellStyle name="Normal 73 2 2" xfId="23140" xr:uid="{00000000-0005-0000-0000-0000655A0000}"/>
    <cellStyle name="Normal 73 3" xfId="23141" xr:uid="{00000000-0005-0000-0000-0000665A0000}"/>
    <cellStyle name="Normal 74" xfId="23142" xr:uid="{00000000-0005-0000-0000-0000675A0000}"/>
    <cellStyle name="Normal 74 2" xfId="23143" xr:uid="{00000000-0005-0000-0000-0000685A0000}"/>
    <cellStyle name="Normal 74 2 2" xfId="23144" xr:uid="{00000000-0005-0000-0000-0000695A0000}"/>
    <cellStyle name="Normal 74 3" xfId="23145" xr:uid="{00000000-0005-0000-0000-00006A5A0000}"/>
    <cellStyle name="Normal 75" xfId="23146" xr:uid="{00000000-0005-0000-0000-00006B5A0000}"/>
    <cellStyle name="Normal 75 2" xfId="23147" xr:uid="{00000000-0005-0000-0000-00006C5A0000}"/>
    <cellStyle name="Normal 75 2 2" xfId="23148" xr:uid="{00000000-0005-0000-0000-00006D5A0000}"/>
    <cellStyle name="Normal 75 3" xfId="23149" xr:uid="{00000000-0005-0000-0000-00006E5A0000}"/>
    <cellStyle name="Normal 76" xfId="23150" xr:uid="{00000000-0005-0000-0000-00006F5A0000}"/>
    <cellStyle name="Normal 76 2" xfId="23151" xr:uid="{00000000-0005-0000-0000-0000705A0000}"/>
    <cellStyle name="Normal 76 2 2" xfId="23152" xr:uid="{00000000-0005-0000-0000-0000715A0000}"/>
    <cellStyle name="Normal 76 3" xfId="23153" xr:uid="{00000000-0005-0000-0000-0000725A0000}"/>
    <cellStyle name="Normal 77" xfId="23154" xr:uid="{00000000-0005-0000-0000-0000735A0000}"/>
    <cellStyle name="Normal 77 2" xfId="23155" xr:uid="{00000000-0005-0000-0000-0000745A0000}"/>
    <cellStyle name="Normal 77 2 2" xfId="23156" xr:uid="{00000000-0005-0000-0000-0000755A0000}"/>
    <cellStyle name="Normal 77 3" xfId="23157" xr:uid="{00000000-0005-0000-0000-0000765A0000}"/>
    <cellStyle name="Normal 78" xfId="23158" xr:uid="{00000000-0005-0000-0000-0000775A0000}"/>
    <cellStyle name="Normal 78 2" xfId="23159" xr:uid="{00000000-0005-0000-0000-0000785A0000}"/>
    <cellStyle name="Normal 78 2 2" xfId="23160" xr:uid="{00000000-0005-0000-0000-0000795A0000}"/>
    <cellStyle name="Normal 78 3" xfId="23161" xr:uid="{00000000-0005-0000-0000-00007A5A0000}"/>
    <cellStyle name="Normal 79" xfId="23162" xr:uid="{00000000-0005-0000-0000-00007B5A0000}"/>
    <cellStyle name="Normal 79 2" xfId="23163" xr:uid="{00000000-0005-0000-0000-00007C5A0000}"/>
    <cellStyle name="Normal 79 2 2" xfId="23164" xr:uid="{00000000-0005-0000-0000-00007D5A0000}"/>
    <cellStyle name="Normal 79 3" xfId="23165" xr:uid="{00000000-0005-0000-0000-00007E5A0000}"/>
    <cellStyle name="Normal 8" xfId="23166" xr:uid="{00000000-0005-0000-0000-00007F5A0000}"/>
    <cellStyle name="Normal 8 2" xfId="23167" xr:uid="{00000000-0005-0000-0000-0000805A0000}"/>
    <cellStyle name="Normal 80" xfId="23168" xr:uid="{00000000-0005-0000-0000-0000815A0000}"/>
    <cellStyle name="Normal 80 2" xfId="23169" xr:uid="{00000000-0005-0000-0000-0000825A0000}"/>
    <cellStyle name="Normal 80 2 2" xfId="23170" xr:uid="{00000000-0005-0000-0000-0000835A0000}"/>
    <cellStyle name="Normal 80 3" xfId="23171" xr:uid="{00000000-0005-0000-0000-0000845A0000}"/>
    <cellStyle name="Normal 81" xfId="23172" xr:uid="{00000000-0005-0000-0000-0000855A0000}"/>
    <cellStyle name="Normal 81 2" xfId="23173" xr:uid="{00000000-0005-0000-0000-0000865A0000}"/>
    <cellStyle name="Normal 81 2 2" xfId="23174" xr:uid="{00000000-0005-0000-0000-0000875A0000}"/>
    <cellStyle name="Normal 81 3" xfId="23175" xr:uid="{00000000-0005-0000-0000-0000885A0000}"/>
    <cellStyle name="Normal 82" xfId="23176" xr:uid="{00000000-0005-0000-0000-0000895A0000}"/>
    <cellStyle name="Normal 82 2" xfId="23177" xr:uid="{00000000-0005-0000-0000-00008A5A0000}"/>
    <cellStyle name="Normal 82 2 2" xfId="23178" xr:uid="{00000000-0005-0000-0000-00008B5A0000}"/>
    <cellStyle name="Normal 82 3" xfId="23179" xr:uid="{00000000-0005-0000-0000-00008C5A0000}"/>
    <cellStyle name="Normal 83" xfId="23180" xr:uid="{00000000-0005-0000-0000-00008D5A0000}"/>
    <cellStyle name="Normal 83 2" xfId="23181" xr:uid="{00000000-0005-0000-0000-00008E5A0000}"/>
    <cellStyle name="Normal 83 2 2" xfId="23182" xr:uid="{00000000-0005-0000-0000-00008F5A0000}"/>
    <cellStyle name="Normal 83 3" xfId="23183" xr:uid="{00000000-0005-0000-0000-0000905A0000}"/>
    <cellStyle name="Normal 84" xfId="23184" xr:uid="{00000000-0005-0000-0000-0000915A0000}"/>
    <cellStyle name="Normal 84 2" xfId="23185" xr:uid="{00000000-0005-0000-0000-0000925A0000}"/>
    <cellStyle name="Normal 84 2 2" xfId="23186" xr:uid="{00000000-0005-0000-0000-0000935A0000}"/>
    <cellStyle name="Normal 84 3" xfId="23187" xr:uid="{00000000-0005-0000-0000-0000945A0000}"/>
    <cellStyle name="Normal 85" xfId="23188" xr:uid="{00000000-0005-0000-0000-0000955A0000}"/>
    <cellStyle name="Normal 85 2" xfId="23189" xr:uid="{00000000-0005-0000-0000-0000965A0000}"/>
    <cellStyle name="Normal 85 2 2" xfId="23190" xr:uid="{00000000-0005-0000-0000-0000975A0000}"/>
    <cellStyle name="Normal 85 3" xfId="23191" xr:uid="{00000000-0005-0000-0000-0000985A0000}"/>
    <cellStyle name="Normal 86" xfId="23192" xr:uid="{00000000-0005-0000-0000-0000995A0000}"/>
    <cellStyle name="Normal 86 2" xfId="23193" xr:uid="{00000000-0005-0000-0000-00009A5A0000}"/>
    <cellStyle name="Normal 86 2 2" xfId="23194" xr:uid="{00000000-0005-0000-0000-00009B5A0000}"/>
    <cellStyle name="Normal 86 3" xfId="23195" xr:uid="{00000000-0005-0000-0000-00009C5A0000}"/>
    <cellStyle name="Normal 87" xfId="23196" xr:uid="{00000000-0005-0000-0000-00009D5A0000}"/>
    <cellStyle name="Normal 87 2" xfId="23197" xr:uid="{00000000-0005-0000-0000-00009E5A0000}"/>
    <cellStyle name="Normal 87 2 2" xfId="23198" xr:uid="{00000000-0005-0000-0000-00009F5A0000}"/>
    <cellStyle name="Normal 87 3" xfId="23199" xr:uid="{00000000-0005-0000-0000-0000A05A0000}"/>
    <cellStyle name="Normal 88" xfId="23200" xr:uid="{00000000-0005-0000-0000-0000A15A0000}"/>
    <cellStyle name="Normal 88 2" xfId="23201" xr:uid="{00000000-0005-0000-0000-0000A25A0000}"/>
    <cellStyle name="Normal 88 2 2" xfId="23202" xr:uid="{00000000-0005-0000-0000-0000A35A0000}"/>
    <cellStyle name="Normal 88 3" xfId="23203" xr:uid="{00000000-0005-0000-0000-0000A45A0000}"/>
    <cellStyle name="Normal 89" xfId="23204" xr:uid="{00000000-0005-0000-0000-0000A55A0000}"/>
    <cellStyle name="Normal 89 2" xfId="23205" xr:uid="{00000000-0005-0000-0000-0000A65A0000}"/>
    <cellStyle name="Normal 89 2 2" xfId="23206" xr:uid="{00000000-0005-0000-0000-0000A75A0000}"/>
    <cellStyle name="Normal 89 3" xfId="23207" xr:uid="{00000000-0005-0000-0000-0000A85A0000}"/>
    <cellStyle name="Normal 9" xfId="23208" xr:uid="{00000000-0005-0000-0000-0000A95A0000}"/>
    <cellStyle name="Normal 9 2" xfId="23209" xr:uid="{00000000-0005-0000-0000-0000AA5A0000}"/>
    <cellStyle name="Normal 90" xfId="23210" xr:uid="{00000000-0005-0000-0000-0000AB5A0000}"/>
    <cellStyle name="Normal 90 2" xfId="23211" xr:uid="{00000000-0005-0000-0000-0000AC5A0000}"/>
    <cellStyle name="Normal 90 2 2" xfId="23212" xr:uid="{00000000-0005-0000-0000-0000AD5A0000}"/>
    <cellStyle name="Normal 90 3" xfId="23213" xr:uid="{00000000-0005-0000-0000-0000AE5A0000}"/>
    <cellStyle name="Normal 91" xfId="23214" xr:uid="{00000000-0005-0000-0000-0000AF5A0000}"/>
    <cellStyle name="Normal 91 2" xfId="23215" xr:uid="{00000000-0005-0000-0000-0000B05A0000}"/>
    <cellStyle name="Normal 91 2 2" xfId="23216" xr:uid="{00000000-0005-0000-0000-0000B15A0000}"/>
    <cellStyle name="Normal 91 3" xfId="23217" xr:uid="{00000000-0005-0000-0000-0000B25A0000}"/>
    <cellStyle name="Normal 92" xfId="23218" xr:uid="{00000000-0005-0000-0000-0000B35A0000}"/>
    <cellStyle name="Normal 92 2" xfId="23219" xr:uid="{00000000-0005-0000-0000-0000B45A0000}"/>
    <cellStyle name="Normal 92 2 2" xfId="23220" xr:uid="{00000000-0005-0000-0000-0000B55A0000}"/>
    <cellStyle name="Normal 92 3" xfId="23221" xr:uid="{00000000-0005-0000-0000-0000B65A0000}"/>
    <cellStyle name="Normal 93" xfId="23222" xr:uid="{00000000-0005-0000-0000-0000B75A0000}"/>
    <cellStyle name="Normal 94" xfId="23223" xr:uid="{00000000-0005-0000-0000-0000B85A0000}"/>
    <cellStyle name="Normal 95" xfId="23224" xr:uid="{00000000-0005-0000-0000-0000B95A0000}"/>
    <cellStyle name="Normal 96" xfId="23225" xr:uid="{00000000-0005-0000-0000-0000BA5A0000}"/>
    <cellStyle name="Normal 97" xfId="23226" xr:uid="{00000000-0005-0000-0000-0000BB5A0000}"/>
    <cellStyle name="Normal 98" xfId="23227" xr:uid="{00000000-0005-0000-0000-0000BC5A0000}"/>
    <cellStyle name="Normal 99" xfId="23228" xr:uid="{00000000-0005-0000-0000-0000BD5A0000}"/>
    <cellStyle name="Normal_Sheet1" xfId="25688" xr:uid="{5C11D6E3-17A5-47AA-AEE5-166EFEE38782}"/>
    <cellStyle name="Note 2" xfId="23229" xr:uid="{00000000-0005-0000-0000-0000BE5A0000}"/>
    <cellStyle name="Note 2 10" xfId="23230" xr:uid="{00000000-0005-0000-0000-0000BF5A0000}"/>
    <cellStyle name="Note 2 10 2" xfId="23231" xr:uid="{00000000-0005-0000-0000-0000C05A0000}"/>
    <cellStyle name="Note 2 10 3" xfId="23232" xr:uid="{00000000-0005-0000-0000-0000C15A0000}"/>
    <cellStyle name="Note 2 10 4" xfId="23233" xr:uid="{00000000-0005-0000-0000-0000C25A0000}"/>
    <cellStyle name="Note 2 10 5" xfId="23234" xr:uid="{00000000-0005-0000-0000-0000C35A0000}"/>
    <cellStyle name="Note 2 10 5 2" xfId="23235" xr:uid="{00000000-0005-0000-0000-0000C45A0000}"/>
    <cellStyle name="Note 2 10 6" xfId="23236" xr:uid="{00000000-0005-0000-0000-0000C55A0000}"/>
    <cellStyle name="Note 2 10 7" xfId="23237" xr:uid="{00000000-0005-0000-0000-0000C65A0000}"/>
    <cellStyle name="Note 2 11" xfId="23238" xr:uid="{00000000-0005-0000-0000-0000C75A0000}"/>
    <cellStyle name="Note 2 12" xfId="23239" xr:uid="{00000000-0005-0000-0000-0000C85A0000}"/>
    <cellStyle name="Note 2 12 2" xfId="23240" xr:uid="{00000000-0005-0000-0000-0000C95A0000}"/>
    <cellStyle name="Note 2 12 2 2" xfId="23241" xr:uid="{00000000-0005-0000-0000-0000CA5A0000}"/>
    <cellStyle name="Note 2 12 3" xfId="23242" xr:uid="{00000000-0005-0000-0000-0000CB5A0000}"/>
    <cellStyle name="Note 2 12 4" xfId="23243" xr:uid="{00000000-0005-0000-0000-0000CC5A0000}"/>
    <cellStyle name="Note 2 12 5" xfId="23244" xr:uid="{00000000-0005-0000-0000-0000CD5A0000}"/>
    <cellStyle name="Note 2 13" xfId="23245" xr:uid="{00000000-0005-0000-0000-0000CE5A0000}"/>
    <cellStyle name="Note 2 13 2" xfId="23246" xr:uid="{00000000-0005-0000-0000-0000CF5A0000}"/>
    <cellStyle name="Note 2 13 2 2" xfId="23247" xr:uid="{00000000-0005-0000-0000-0000D05A0000}"/>
    <cellStyle name="Note 2 13 3" xfId="23248" xr:uid="{00000000-0005-0000-0000-0000D15A0000}"/>
    <cellStyle name="Note 2 14" xfId="23249" xr:uid="{00000000-0005-0000-0000-0000D25A0000}"/>
    <cellStyle name="Note 2 14 2" xfId="23250" xr:uid="{00000000-0005-0000-0000-0000D35A0000}"/>
    <cellStyle name="Note 2 14 2 2" xfId="23251" xr:uid="{00000000-0005-0000-0000-0000D45A0000}"/>
    <cellStyle name="Note 2 14 3" xfId="23252" xr:uid="{00000000-0005-0000-0000-0000D55A0000}"/>
    <cellStyle name="Note 2 15" xfId="23253" xr:uid="{00000000-0005-0000-0000-0000D65A0000}"/>
    <cellStyle name="Note 2 15 2" xfId="23254" xr:uid="{00000000-0005-0000-0000-0000D75A0000}"/>
    <cellStyle name="Note 2 16" xfId="23255" xr:uid="{00000000-0005-0000-0000-0000D85A0000}"/>
    <cellStyle name="Note 2 16 2" xfId="23256" xr:uid="{00000000-0005-0000-0000-0000D95A0000}"/>
    <cellStyle name="Note 2 17" xfId="23257" xr:uid="{00000000-0005-0000-0000-0000DA5A0000}"/>
    <cellStyle name="Note 2 17 2" xfId="23258" xr:uid="{00000000-0005-0000-0000-0000DB5A0000}"/>
    <cellStyle name="Note 2 18" xfId="23259" xr:uid="{00000000-0005-0000-0000-0000DC5A0000}"/>
    <cellStyle name="Note 2 19" xfId="23260" xr:uid="{00000000-0005-0000-0000-0000DD5A0000}"/>
    <cellStyle name="Note 2 2" xfId="23261" xr:uid="{00000000-0005-0000-0000-0000DE5A0000}"/>
    <cellStyle name="Note 2 2 10" xfId="23262" xr:uid="{00000000-0005-0000-0000-0000DF5A0000}"/>
    <cellStyle name="Note 2 2 10 2" xfId="23263" xr:uid="{00000000-0005-0000-0000-0000E05A0000}"/>
    <cellStyle name="Note 2 2 10 2 2" xfId="23264" xr:uid="{00000000-0005-0000-0000-0000E15A0000}"/>
    <cellStyle name="Note 2 2 10 3" xfId="23265" xr:uid="{00000000-0005-0000-0000-0000E25A0000}"/>
    <cellStyle name="Note 2 2 10 4" xfId="23266" xr:uid="{00000000-0005-0000-0000-0000E35A0000}"/>
    <cellStyle name="Note 2 2 10 5" xfId="23267" xr:uid="{00000000-0005-0000-0000-0000E45A0000}"/>
    <cellStyle name="Note 2 2 11" xfId="23268" xr:uid="{00000000-0005-0000-0000-0000E55A0000}"/>
    <cellStyle name="Note 2 2 11 2" xfId="23269" xr:uid="{00000000-0005-0000-0000-0000E65A0000}"/>
    <cellStyle name="Note 2 2 11 2 2" xfId="23270" xr:uid="{00000000-0005-0000-0000-0000E75A0000}"/>
    <cellStyle name="Note 2 2 11 3" xfId="23271" xr:uid="{00000000-0005-0000-0000-0000E85A0000}"/>
    <cellStyle name="Note 2 2 12" xfId="23272" xr:uid="{00000000-0005-0000-0000-0000E95A0000}"/>
    <cellStyle name="Note 2 2 12 2" xfId="23273" xr:uid="{00000000-0005-0000-0000-0000EA5A0000}"/>
    <cellStyle name="Note 2 2 12 2 2" xfId="23274" xr:uid="{00000000-0005-0000-0000-0000EB5A0000}"/>
    <cellStyle name="Note 2 2 12 3" xfId="23275" xr:uid="{00000000-0005-0000-0000-0000EC5A0000}"/>
    <cellStyle name="Note 2 2 13" xfId="23276" xr:uid="{00000000-0005-0000-0000-0000ED5A0000}"/>
    <cellStyle name="Note 2 2 13 2" xfId="23277" xr:uid="{00000000-0005-0000-0000-0000EE5A0000}"/>
    <cellStyle name="Note 2 2 14" xfId="23278" xr:uid="{00000000-0005-0000-0000-0000EF5A0000}"/>
    <cellStyle name="Note 2 2 14 2" xfId="23279" xr:uid="{00000000-0005-0000-0000-0000F05A0000}"/>
    <cellStyle name="Note 2 2 15" xfId="23280" xr:uid="{00000000-0005-0000-0000-0000F15A0000}"/>
    <cellStyle name="Note 2 2 16" xfId="23281" xr:uid="{00000000-0005-0000-0000-0000F25A0000}"/>
    <cellStyle name="Note 2 2 17" xfId="23282" xr:uid="{00000000-0005-0000-0000-0000F35A0000}"/>
    <cellStyle name="Note 2 2 2" xfId="23283" xr:uid="{00000000-0005-0000-0000-0000F45A0000}"/>
    <cellStyle name="Note 2 2 2 10" xfId="23284" xr:uid="{00000000-0005-0000-0000-0000F55A0000}"/>
    <cellStyle name="Note 2 2 2 10 2" xfId="23285" xr:uid="{00000000-0005-0000-0000-0000F65A0000}"/>
    <cellStyle name="Note 2 2 2 10 2 2" xfId="23286" xr:uid="{00000000-0005-0000-0000-0000F75A0000}"/>
    <cellStyle name="Note 2 2 2 10 3" xfId="23287" xr:uid="{00000000-0005-0000-0000-0000F85A0000}"/>
    <cellStyle name="Note 2 2 2 11" xfId="23288" xr:uid="{00000000-0005-0000-0000-0000F95A0000}"/>
    <cellStyle name="Note 2 2 2 11 2" xfId="23289" xr:uid="{00000000-0005-0000-0000-0000FA5A0000}"/>
    <cellStyle name="Note 2 2 2 12" xfId="23290" xr:uid="{00000000-0005-0000-0000-0000FB5A0000}"/>
    <cellStyle name="Note 2 2 2 12 2" xfId="23291" xr:uid="{00000000-0005-0000-0000-0000FC5A0000}"/>
    <cellStyle name="Note 2 2 2 13" xfId="23292" xr:uid="{00000000-0005-0000-0000-0000FD5A0000}"/>
    <cellStyle name="Note 2 2 2 14" xfId="23293" xr:uid="{00000000-0005-0000-0000-0000FE5A0000}"/>
    <cellStyle name="Note 2 2 2 15" xfId="23294" xr:uid="{00000000-0005-0000-0000-0000FF5A0000}"/>
    <cellStyle name="Note 2 2 2 2" xfId="23295" xr:uid="{00000000-0005-0000-0000-0000005B0000}"/>
    <cellStyle name="Note 2 2 2 2 2" xfId="23296" xr:uid="{00000000-0005-0000-0000-0000015B0000}"/>
    <cellStyle name="Note 2 2 2 2 2 2" xfId="23297" xr:uid="{00000000-0005-0000-0000-0000025B0000}"/>
    <cellStyle name="Note 2 2 2 2 2 3" xfId="23298" xr:uid="{00000000-0005-0000-0000-0000035B0000}"/>
    <cellStyle name="Note 2 2 2 2 2 3 2" xfId="23299" xr:uid="{00000000-0005-0000-0000-0000045B0000}"/>
    <cellStyle name="Note 2 2 2 2 2 3 3" xfId="23300" xr:uid="{00000000-0005-0000-0000-0000055B0000}"/>
    <cellStyle name="Note 2 2 2 2 2 4" xfId="23301" xr:uid="{00000000-0005-0000-0000-0000065B0000}"/>
    <cellStyle name="Note 2 2 2 2 2 4 2" xfId="23302" xr:uid="{00000000-0005-0000-0000-0000075B0000}"/>
    <cellStyle name="Note 2 2 2 2 2 4 2 2" xfId="23303" xr:uid="{00000000-0005-0000-0000-0000085B0000}"/>
    <cellStyle name="Note 2 2 2 2 2 4 3" xfId="23304" xr:uid="{00000000-0005-0000-0000-0000095B0000}"/>
    <cellStyle name="Note 2 2 2 2 2 5" xfId="23305" xr:uid="{00000000-0005-0000-0000-00000A5B0000}"/>
    <cellStyle name="Note 2 2 2 2 2 5 2" xfId="23306" xr:uid="{00000000-0005-0000-0000-00000B5B0000}"/>
    <cellStyle name="Note 2 2 2 2 2 5 2 2" xfId="23307" xr:uid="{00000000-0005-0000-0000-00000C5B0000}"/>
    <cellStyle name="Note 2 2 2 2 2 5 3" xfId="23308" xr:uid="{00000000-0005-0000-0000-00000D5B0000}"/>
    <cellStyle name="Note 2 2 2 2 2 6" xfId="23309" xr:uid="{00000000-0005-0000-0000-00000E5B0000}"/>
    <cellStyle name="Note 2 2 2 2 2 6 2" xfId="23310" xr:uid="{00000000-0005-0000-0000-00000F5B0000}"/>
    <cellStyle name="Note 2 2 2 2 2 6 2 2" xfId="23311" xr:uid="{00000000-0005-0000-0000-0000105B0000}"/>
    <cellStyle name="Note 2 2 2 2 2 6 3" xfId="23312" xr:uid="{00000000-0005-0000-0000-0000115B0000}"/>
    <cellStyle name="Note 2 2 2 2 2 7" xfId="23313" xr:uid="{00000000-0005-0000-0000-0000125B0000}"/>
    <cellStyle name="Note 2 2 2 2 2 7 2" xfId="23314" xr:uid="{00000000-0005-0000-0000-0000135B0000}"/>
    <cellStyle name="Note 2 2 2 2 2 8" xfId="23315" xr:uid="{00000000-0005-0000-0000-0000145B0000}"/>
    <cellStyle name="Note 2 2 2 2 2 8 2" xfId="23316" xr:uid="{00000000-0005-0000-0000-0000155B0000}"/>
    <cellStyle name="Note 2 2 2 2 2 9" xfId="23317" xr:uid="{00000000-0005-0000-0000-0000165B0000}"/>
    <cellStyle name="Note 2 2 2 2 3" xfId="23318" xr:uid="{00000000-0005-0000-0000-0000175B0000}"/>
    <cellStyle name="Note 2 2 2 2 3 2" xfId="23319" xr:uid="{00000000-0005-0000-0000-0000185B0000}"/>
    <cellStyle name="Note 2 2 2 2 3 3" xfId="23320" xr:uid="{00000000-0005-0000-0000-0000195B0000}"/>
    <cellStyle name="Note 2 2 2 2 3 3 2" xfId="23321" xr:uid="{00000000-0005-0000-0000-00001A5B0000}"/>
    <cellStyle name="Note 2 2 2 2 3 3 3" xfId="23322" xr:uid="{00000000-0005-0000-0000-00001B5B0000}"/>
    <cellStyle name="Note 2 2 2 2 3 4" xfId="23323" xr:uid="{00000000-0005-0000-0000-00001C5B0000}"/>
    <cellStyle name="Note 2 2 2 2 3 4 2" xfId="23324" xr:uid="{00000000-0005-0000-0000-00001D5B0000}"/>
    <cellStyle name="Note 2 2 2 2 3 4 2 2" xfId="23325" xr:uid="{00000000-0005-0000-0000-00001E5B0000}"/>
    <cellStyle name="Note 2 2 2 2 3 4 3" xfId="23326" xr:uid="{00000000-0005-0000-0000-00001F5B0000}"/>
    <cellStyle name="Note 2 2 2 2 3 5" xfId="23327" xr:uid="{00000000-0005-0000-0000-0000205B0000}"/>
    <cellStyle name="Note 2 2 2 2 3 5 2" xfId="23328" xr:uid="{00000000-0005-0000-0000-0000215B0000}"/>
    <cellStyle name="Note 2 2 2 2 3 5 2 2" xfId="23329" xr:uid="{00000000-0005-0000-0000-0000225B0000}"/>
    <cellStyle name="Note 2 2 2 2 3 5 3" xfId="23330" xr:uid="{00000000-0005-0000-0000-0000235B0000}"/>
    <cellStyle name="Note 2 2 2 2 3 6" xfId="23331" xr:uid="{00000000-0005-0000-0000-0000245B0000}"/>
    <cellStyle name="Note 2 2 2 2 3 6 2" xfId="23332" xr:uid="{00000000-0005-0000-0000-0000255B0000}"/>
    <cellStyle name="Note 2 2 2 2 3 6 2 2" xfId="23333" xr:uid="{00000000-0005-0000-0000-0000265B0000}"/>
    <cellStyle name="Note 2 2 2 2 3 6 3" xfId="23334" xr:uid="{00000000-0005-0000-0000-0000275B0000}"/>
    <cellStyle name="Note 2 2 2 2 3 7" xfId="23335" xr:uid="{00000000-0005-0000-0000-0000285B0000}"/>
    <cellStyle name="Note 2 2 2 2 3 7 2" xfId="23336" xr:uid="{00000000-0005-0000-0000-0000295B0000}"/>
    <cellStyle name="Note 2 2 2 2 3 8" xfId="23337" xr:uid="{00000000-0005-0000-0000-00002A5B0000}"/>
    <cellStyle name="Note 2 2 2 2 3 8 2" xfId="23338" xr:uid="{00000000-0005-0000-0000-00002B5B0000}"/>
    <cellStyle name="Note 2 2 2 2 3 9" xfId="23339" xr:uid="{00000000-0005-0000-0000-00002C5B0000}"/>
    <cellStyle name="Note 2 2 2 2 4" xfId="23340" xr:uid="{00000000-0005-0000-0000-00002D5B0000}"/>
    <cellStyle name="Note 2 2 2 2 4 2" xfId="23341" xr:uid="{00000000-0005-0000-0000-00002E5B0000}"/>
    <cellStyle name="Note 2 2 2 2 4 3" xfId="23342" xr:uid="{00000000-0005-0000-0000-00002F5B0000}"/>
    <cellStyle name="Note 2 2 2 2 4 3 2" xfId="23343" xr:uid="{00000000-0005-0000-0000-0000305B0000}"/>
    <cellStyle name="Note 2 2 2 2 4 3 2 2" xfId="23344" xr:uid="{00000000-0005-0000-0000-0000315B0000}"/>
    <cellStyle name="Note 2 2 2 2 4 3 3" xfId="23345" xr:uid="{00000000-0005-0000-0000-0000325B0000}"/>
    <cellStyle name="Note 2 2 2 2 4 4" xfId="23346" xr:uid="{00000000-0005-0000-0000-0000335B0000}"/>
    <cellStyle name="Note 2 2 2 2 4 4 2" xfId="23347" xr:uid="{00000000-0005-0000-0000-0000345B0000}"/>
    <cellStyle name="Note 2 2 2 2 4 4 2 2" xfId="23348" xr:uid="{00000000-0005-0000-0000-0000355B0000}"/>
    <cellStyle name="Note 2 2 2 2 4 4 3" xfId="23349" xr:uid="{00000000-0005-0000-0000-0000365B0000}"/>
    <cellStyle name="Note 2 2 2 2 4 5" xfId="23350" xr:uid="{00000000-0005-0000-0000-0000375B0000}"/>
    <cellStyle name="Note 2 2 2 2 4 5 2" xfId="23351" xr:uid="{00000000-0005-0000-0000-0000385B0000}"/>
    <cellStyle name="Note 2 2 2 2 4 5 2 2" xfId="23352" xr:uid="{00000000-0005-0000-0000-0000395B0000}"/>
    <cellStyle name="Note 2 2 2 2 4 5 3" xfId="23353" xr:uid="{00000000-0005-0000-0000-00003A5B0000}"/>
    <cellStyle name="Note 2 2 2 2 4 6" xfId="23354" xr:uid="{00000000-0005-0000-0000-00003B5B0000}"/>
    <cellStyle name="Note 2 2 2 2 4 6 2" xfId="23355" xr:uid="{00000000-0005-0000-0000-00003C5B0000}"/>
    <cellStyle name="Note 2 2 2 2 4 7" xfId="23356" xr:uid="{00000000-0005-0000-0000-00003D5B0000}"/>
    <cellStyle name="Note 2 2 2 2 4 7 2" xfId="23357" xr:uid="{00000000-0005-0000-0000-00003E5B0000}"/>
    <cellStyle name="Note 2 2 2 2 4 8" xfId="23358" xr:uid="{00000000-0005-0000-0000-00003F5B0000}"/>
    <cellStyle name="Note 2 2 2 2 4 9" xfId="23359" xr:uid="{00000000-0005-0000-0000-0000405B0000}"/>
    <cellStyle name="Note 2 2 2 2 5" xfId="23360" xr:uid="{00000000-0005-0000-0000-0000415B0000}"/>
    <cellStyle name="Note 2 2 2 2 5 2" xfId="23361" xr:uid="{00000000-0005-0000-0000-0000425B0000}"/>
    <cellStyle name="Note 2 2 2 2 5 3" xfId="23362" xr:uid="{00000000-0005-0000-0000-0000435B0000}"/>
    <cellStyle name="Note 2 2 2 2 6" xfId="23363" xr:uid="{00000000-0005-0000-0000-0000445B0000}"/>
    <cellStyle name="Note 2 2 2 2 6 2" xfId="23364" xr:uid="{00000000-0005-0000-0000-0000455B0000}"/>
    <cellStyle name="Note 2 2 2 2 6 2 2" xfId="23365" xr:uid="{00000000-0005-0000-0000-0000465B0000}"/>
    <cellStyle name="Note 2 2 2 2 6 2 2 2" xfId="23366" xr:uid="{00000000-0005-0000-0000-0000475B0000}"/>
    <cellStyle name="Note 2 2 2 2 6 2 3" xfId="23367" xr:uid="{00000000-0005-0000-0000-0000485B0000}"/>
    <cellStyle name="Note 2 2 2 2 6 3" xfId="23368" xr:uid="{00000000-0005-0000-0000-0000495B0000}"/>
    <cellStyle name="Note 2 2 2 2 6 3 2" xfId="23369" xr:uid="{00000000-0005-0000-0000-00004A5B0000}"/>
    <cellStyle name="Note 2 2 2 2 6 3 2 2" xfId="23370" xr:uid="{00000000-0005-0000-0000-00004B5B0000}"/>
    <cellStyle name="Note 2 2 2 2 6 3 3" xfId="23371" xr:uid="{00000000-0005-0000-0000-00004C5B0000}"/>
    <cellStyle name="Note 2 2 2 2 6 4" xfId="23372" xr:uid="{00000000-0005-0000-0000-00004D5B0000}"/>
    <cellStyle name="Note 2 2 2 2 6 4 2" xfId="23373" xr:uid="{00000000-0005-0000-0000-00004E5B0000}"/>
    <cellStyle name="Note 2 2 2 2 6 4 2 2" xfId="23374" xr:uid="{00000000-0005-0000-0000-00004F5B0000}"/>
    <cellStyle name="Note 2 2 2 2 6 4 3" xfId="23375" xr:uid="{00000000-0005-0000-0000-0000505B0000}"/>
    <cellStyle name="Note 2 2 2 2 6 5" xfId="23376" xr:uid="{00000000-0005-0000-0000-0000515B0000}"/>
    <cellStyle name="Note 2 2 2 2 6 5 2" xfId="23377" xr:uid="{00000000-0005-0000-0000-0000525B0000}"/>
    <cellStyle name="Note 2 2 2 2 6 6" xfId="23378" xr:uid="{00000000-0005-0000-0000-0000535B0000}"/>
    <cellStyle name="Note 2 2 2 2 6 6 2" xfId="23379" xr:uid="{00000000-0005-0000-0000-0000545B0000}"/>
    <cellStyle name="Note 2 2 2 2 6 7" xfId="23380" xr:uid="{00000000-0005-0000-0000-0000555B0000}"/>
    <cellStyle name="Note 2 2 2 2 7" xfId="23381" xr:uid="{00000000-0005-0000-0000-0000565B0000}"/>
    <cellStyle name="Note 2 2 2 2 7 2" xfId="23382" xr:uid="{00000000-0005-0000-0000-0000575B0000}"/>
    <cellStyle name="Note 2 2 2 2 7 2 2" xfId="23383" xr:uid="{00000000-0005-0000-0000-0000585B0000}"/>
    <cellStyle name="Note 2 2 2 2 7 3" xfId="23384" xr:uid="{00000000-0005-0000-0000-0000595B0000}"/>
    <cellStyle name="Note 2 2 2 2 8" xfId="23385" xr:uid="{00000000-0005-0000-0000-00005A5B0000}"/>
    <cellStyle name="Note 2 2 2 2 8 2" xfId="23386" xr:uid="{00000000-0005-0000-0000-00005B5B0000}"/>
    <cellStyle name="Note 2 2 2 2 8 2 2" xfId="23387" xr:uid="{00000000-0005-0000-0000-00005C5B0000}"/>
    <cellStyle name="Note 2 2 2 2 8 3" xfId="23388" xr:uid="{00000000-0005-0000-0000-00005D5B0000}"/>
    <cellStyle name="Note 2 2 2 3" xfId="23389" xr:uid="{00000000-0005-0000-0000-00005E5B0000}"/>
    <cellStyle name="Note 2 2 2 3 10" xfId="23390" xr:uid="{00000000-0005-0000-0000-00005F5B0000}"/>
    <cellStyle name="Note 2 2 2 3 2" xfId="23391" xr:uid="{00000000-0005-0000-0000-0000605B0000}"/>
    <cellStyle name="Note 2 2 2 3 2 2" xfId="23392" xr:uid="{00000000-0005-0000-0000-0000615B0000}"/>
    <cellStyle name="Note 2 2 2 3 2 3" xfId="23393" xr:uid="{00000000-0005-0000-0000-0000625B0000}"/>
    <cellStyle name="Note 2 2 2 3 2 3 2" xfId="23394" xr:uid="{00000000-0005-0000-0000-0000635B0000}"/>
    <cellStyle name="Note 2 2 2 3 2 3 3" xfId="23395" xr:uid="{00000000-0005-0000-0000-0000645B0000}"/>
    <cellStyle name="Note 2 2 2 3 2 4" xfId="23396" xr:uid="{00000000-0005-0000-0000-0000655B0000}"/>
    <cellStyle name="Note 2 2 2 3 2 4 2" xfId="23397" xr:uid="{00000000-0005-0000-0000-0000665B0000}"/>
    <cellStyle name="Note 2 2 2 3 2 4 2 2" xfId="23398" xr:uid="{00000000-0005-0000-0000-0000675B0000}"/>
    <cellStyle name="Note 2 2 2 3 2 4 3" xfId="23399" xr:uid="{00000000-0005-0000-0000-0000685B0000}"/>
    <cellStyle name="Note 2 2 2 3 2 5" xfId="23400" xr:uid="{00000000-0005-0000-0000-0000695B0000}"/>
    <cellStyle name="Note 2 2 2 3 2 5 2" xfId="23401" xr:uid="{00000000-0005-0000-0000-00006A5B0000}"/>
    <cellStyle name="Note 2 2 2 3 2 5 2 2" xfId="23402" xr:uid="{00000000-0005-0000-0000-00006B5B0000}"/>
    <cellStyle name="Note 2 2 2 3 2 5 3" xfId="23403" xr:uid="{00000000-0005-0000-0000-00006C5B0000}"/>
    <cellStyle name="Note 2 2 2 3 2 6" xfId="23404" xr:uid="{00000000-0005-0000-0000-00006D5B0000}"/>
    <cellStyle name="Note 2 2 2 3 2 6 2" xfId="23405" xr:uid="{00000000-0005-0000-0000-00006E5B0000}"/>
    <cellStyle name="Note 2 2 2 3 2 6 2 2" xfId="23406" xr:uid="{00000000-0005-0000-0000-00006F5B0000}"/>
    <cellStyle name="Note 2 2 2 3 2 6 3" xfId="23407" xr:uid="{00000000-0005-0000-0000-0000705B0000}"/>
    <cellStyle name="Note 2 2 2 3 2 7" xfId="23408" xr:uid="{00000000-0005-0000-0000-0000715B0000}"/>
    <cellStyle name="Note 2 2 2 3 2 7 2" xfId="23409" xr:uid="{00000000-0005-0000-0000-0000725B0000}"/>
    <cellStyle name="Note 2 2 2 3 2 8" xfId="23410" xr:uid="{00000000-0005-0000-0000-0000735B0000}"/>
    <cellStyle name="Note 2 2 2 3 2 8 2" xfId="23411" xr:uid="{00000000-0005-0000-0000-0000745B0000}"/>
    <cellStyle name="Note 2 2 2 3 2 9" xfId="23412" xr:uid="{00000000-0005-0000-0000-0000755B0000}"/>
    <cellStyle name="Note 2 2 2 3 3" xfId="23413" xr:uid="{00000000-0005-0000-0000-0000765B0000}"/>
    <cellStyle name="Note 2 2 2 3 4" xfId="23414" xr:uid="{00000000-0005-0000-0000-0000775B0000}"/>
    <cellStyle name="Note 2 2 2 3 4 2" xfId="23415" xr:uid="{00000000-0005-0000-0000-0000785B0000}"/>
    <cellStyle name="Note 2 2 2 3 4 3" xfId="23416" xr:uid="{00000000-0005-0000-0000-0000795B0000}"/>
    <cellStyle name="Note 2 2 2 3 5" xfId="23417" xr:uid="{00000000-0005-0000-0000-00007A5B0000}"/>
    <cellStyle name="Note 2 2 2 3 5 2" xfId="23418" xr:uid="{00000000-0005-0000-0000-00007B5B0000}"/>
    <cellStyle name="Note 2 2 2 3 5 2 2" xfId="23419" xr:uid="{00000000-0005-0000-0000-00007C5B0000}"/>
    <cellStyle name="Note 2 2 2 3 5 3" xfId="23420" xr:uid="{00000000-0005-0000-0000-00007D5B0000}"/>
    <cellStyle name="Note 2 2 2 3 6" xfId="23421" xr:uid="{00000000-0005-0000-0000-00007E5B0000}"/>
    <cellStyle name="Note 2 2 2 3 6 2" xfId="23422" xr:uid="{00000000-0005-0000-0000-00007F5B0000}"/>
    <cellStyle name="Note 2 2 2 3 6 2 2" xfId="23423" xr:uid="{00000000-0005-0000-0000-0000805B0000}"/>
    <cellStyle name="Note 2 2 2 3 6 3" xfId="23424" xr:uid="{00000000-0005-0000-0000-0000815B0000}"/>
    <cellStyle name="Note 2 2 2 3 7" xfId="23425" xr:uid="{00000000-0005-0000-0000-0000825B0000}"/>
    <cellStyle name="Note 2 2 2 3 7 2" xfId="23426" xr:uid="{00000000-0005-0000-0000-0000835B0000}"/>
    <cellStyle name="Note 2 2 2 3 7 2 2" xfId="23427" xr:uid="{00000000-0005-0000-0000-0000845B0000}"/>
    <cellStyle name="Note 2 2 2 3 7 3" xfId="23428" xr:uid="{00000000-0005-0000-0000-0000855B0000}"/>
    <cellStyle name="Note 2 2 2 3 8" xfId="23429" xr:uid="{00000000-0005-0000-0000-0000865B0000}"/>
    <cellStyle name="Note 2 2 2 3 8 2" xfId="23430" xr:uid="{00000000-0005-0000-0000-0000875B0000}"/>
    <cellStyle name="Note 2 2 2 3 9" xfId="23431" xr:uid="{00000000-0005-0000-0000-0000885B0000}"/>
    <cellStyle name="Note 2 2 2 3 9 2" xfId="23432" xr:uid="{00000000-0005-0000-0000-0000895B0000}"/>
    <cellStyle name="Note 2 2 2 4" xfId="23433" xr:uid="{00000000-0005-0000-0000-00008A5B0000}"/>
    <cellStyle name="Note 2 2 2 4 2" xfId="23434" xr:uid="{00000000-0005-0000-0000-00008B5B0000}"/>
    <cellStyle name="Note 2 2 2 4 2 10" xfId="23435" xr:uid="{00000000-0005-0000-0000-00008C5B0000}"/>
    <cellStyle name="Note 2 2 2 4 2 2" xfId="23436" xr:uid="{00000000-0005-0000-0000-00008D5B0000}"/>
    <cellStyle name="Note 2 2 2 4 2 3" xfId="23437" xr:uid="{00000000-0005-0000-0000-00008E5B0000}"/>
    <cellStyle name="Note 2 2 2 4 2 4" xfId="23438" xr:uid="{00000000-0005-0000-0000-00008F5B0000}"/>
    <cellStyle name="Note 2 2 2 4 2 4 2" xfId="23439" xr:uid="{00000000-0005-0000-0000-0000905B0000}"/>
    <cellStyle name="Note 2 2 2 4 2 4 2 2" xfId="23440" xr:uid="{00000000-0005-0000-0000-0000915B0000}"/>
    <cellStyle name="Note 2 2 2 4 2 4 3" xfId="23441" xr:uid="{00000000-0005-0000-0000-0000925B0000}"/>
    <cellStyle name="Note 2 2 2 4 2 5" xfId="23442" xr:uid="{00000000-0005-0000-0000-0000935B0000}"/>
    <cellStyle name="Note 2 2 2 4 2 5 2" xfId="23443" xr:uid="{00000000-0005-0000-0000-0000945B0000}"/>
    <cellStyle name="Note 2 2 2 4 2 5 2 2" xfId="23444" xr:uid="{00000000-0005-0000-0000-0000955B0000}"/>
    <cellStyle name="Note 2 2 2 4 2 5 3" xfId="23445" xr:uid="{00000000-0005-0000-0000-0000965B0000}"/>
    <cellStyle name="Note 2 2 2 4 2 6" xfId="23446" xr:uid="{00000000-0005-0000-0000-0000975B0000}"/>
    <cellStyle name="Note 2 2 2 4 2 6 2" xfId="23447" xr:uid="{00000000-0005-0000-0000-0000985B0000}"/>
    <cellStyle name="Note 2 2 2 4 2 6 2 2" xfId="23448" xr:uid="{00000000-0005-0000-0000-0000995B0000}"/>
    <cellStyle name="Note 2 2 2 4 2 6 3" xfId="23449" xr:uid="{00000000-0005-0000-0000-00009A5B0000}"/>
    <cellStyle name="Note 2 2 2 4 2 7" xfId="23450" xr:uid="{00000000-0005-0000-0000-00009B5B0000}"/>
    <cellStyle name="Note 2 2 2 4 2 7 2" xfId="23451" xr:uid="{00000000-0005-0000-0000-00009C5B0000}"/>
    <cellStyle name="Note 2 2 2 4 2 8" xfId="23452" xr:uid="{00000000-0005-0000-0000-00009D5B0000}"/>
    <cellStyle name="Note 2 2 2 4 2 8 2" xfId="23453" xr:uid="{00000000-0005-0000-0000-00009E5B0000}"/>
    <cellStyle name="Note 2 2 2 4 2 9" xfId="23454" xr:uid="{00000000-0005-0000-0000-00009F5B0000}"/>
    <cellStyle name="Note 2 2 2 4 3" xfId="23455" xr:uid="{00000000-0005-0000-0000-0000A05B0000}"/>
    <cellStyle name="Note 2 2 2 4 4" xfId="23456" xr:uid="{00000000-0005-0000-0000-0000A15B0000}"/>
    <cellStyle name="Note 2 2 2 4 4 2" xfId="23457" xr:uid="{00000000-0005-0000-0000-0000A25B0000}"/>
    <cellStyle name="Note 2 2 2 4 4 2 2" xfId="23458" xr:uid="{00000000-0005-0000-0000-0000A35B0000}"/>
    <cellStyle name="Note 2 2 2 4 4 3" xfId="23459" xr:uid="{00000000-0005-0000-0000-0000A45B0000}"/>
    <cellStyle name="Note 2 2 2 4 5" xfId="23460" xr:uid="{00000000-0005-0000-0000-0000A55B0000}"/>
    <cellStyle name="Note 2 2 2 4 5 2" xfId="23461" xr:uid="{00000000-0005-0000-0000-0000A65B0000}"/>
    <cellStyle name="Note 2 2 2 4 5 2 2" xfId="23462" xr:uid="{00000000-0005-0000-0000-0000A75B0000}"/>
    <cellStyle name="Note 2 2 2 4 5 3" xfId="23463" xr:uid="{00000000-0005-0000-0000-0000A85B0000}"/>
    <cellStyle name="Note 2 2 2 5" xfId="23464" xr:uid="{00000000-0005-0000-0000-0000A95B0000}"/>
    <cellStyle name="Note 2 2 2 5 2" xfId="23465" xr:uid="{00000000-0005-0000-0000-0000AA5B0000}"/>
    <cellStyle name="Note 2 2 2 5 3" xfId="23466" xr:uid="{00000000-0005-0000-0000-0000AB5B0000}"/>
    <cellStyle name="Note 2 2 2 5 3 2" xfId="23467" xr:uid="{00000000-0005-0000-0000-0000AC5B0000}"/>
    <cellStyle name="Note 2 2 2 5 3 3" xfId="23468" xr:uid="{00000000-0005-0000-0000-0000AD5B0000}"/>
    <cellStyle name="Note 2 2 2 5 4" xfId="23469" xr:uid="{00000000-0005-0000-0000-0000AE5B0000}"/>
    <cellStyle name="Note 2 2 2 5 4 2" xfId="23470" xr:uid="{00000000-0005-0000-0000-0000AF5B0000}"/>
    <cellStyle name="Note 2 2 2 5 4 2 2" xfId="23471" xr:uid="{00000000-0005-0000-0000-0000B05B0000}"/>
    <cellStyle name="Note 2 2 2 5 4 3" xfId="23472" xr:uid="{00000000-0005-0000-0000-0000B15B0000}"/>
    <cellStyle name="Note 2 2 2 5 5" xfId="23473" xr:uid="{00000000-0005-0000-0000-0000B25B0000}"/>
    <cellStyle name="Note 2 2 2 5 5 2" xfId="23474" xr:uid="{00000000-0005-0000-0000-0000B35B0000}"/>
    <cellStyle name="Note 2 2 2 5 5 2 2" xfId="23475" xr:uid="{00000000-0005-0000-0000-0000B45B0000}"/>
    <cellStyle name="Note 2 2 2 5 5 3" xfId="23476" xr:uid="{00000000-0005-0000-0000-0000B55B0000}"/>
    <cellStyle name="Note 2 2 2 5 6" xfId="23477" xr:uid="{00000000-0005-0000-0000-0000B65B0000}"/>
    <cellStyle name="Note 2 2 2 5 6 2" xfId="23478" xr:uid="{00000000-0005-0000-0000-0000B75B0000}"/>
    <cellStyle name="Note 2 2 2 5 6 2 2" xfId="23479" xr:uid="{00000000-0005-0000-0000-0000B85B0000}"/>
    <cellStyle name="Note 2 2 2 5 6 3" xfId="23480" xr:uid="{00000000-0005-0000-0000-0000B95B0000}"/>
    <cellStyle name="Note 2 2 2 5 7" xfId="23481" xr:uid="{00000000-0005-0000-0000-0000BA5B0000}"/>
    <cellStyle name="Note 2 2 2 5 7 2" xfId="23482" xr:uid="{00000000-0005-0000-0000-0000BB5B0000}"/>
    <cellStyle name="Note 2 2 2 5 8" xfId="23483" xr:uid="{00000000-0005-0000-0000-0000BC5B0000}"/>
    <cellStyle name="Note 2 2 2 5 8 2" xfId="23484" xr:uid="{00000000-0005-0000-0000-0000BD5B0000}"/>
    <cellStyle name="Note 2 2 2 5 9" xfId="23485" xr:uid="{00000000-0005-0000-0000-0000BE5B0000}"/>
    <cellStyle name="Note 2 2 2 6" xfId="23486" xr:uid="{00000000-0005-0000-0000-0000BF5B0000}"/>
    <cellStyle name="Note 2 2 2 6 2" xfId="23487" xr:uid="{00000000-0005-0000-0000-0000C05B0000}"/>
    <cellStyle name="Note 2 2 2 6 3" xfId="23488" xr:uid="{00000000-0005-0000-0000-0000C15B0000}"/>
    <cellStyle name="Note 2 2 2 7" xfId="23489" xr:uid="{00000000-0005-0000-0000-0000C25B0000}"/>
    <cellStyle name="Note 2 2 2 8" xfId="23490" xr:uid="{00000000-0005-0000-0000-0000C35B0000}"/>
    <cellStyle name="Note 2 2 2 8 2" xfId="23491" xr:uid="{00000000-0005-0000-0000-0000C45B0000}"/>
    <cellStyle name="Note 2 2 2 8 2 2" xfId="23492" xr:uid="{00000000-0005-0000-0000-0000C55B0000}"/>
    <cellStyle name="Note 2 2 2 8 3" xfId="23493" xr:uid="{00000000-0005-0000-0000-0000C65B0000}"/>
    <cellStyle name="Note 2 2 2 8 4" xfId="23494" xr:uid="{00000000-0005-0000-0000-0000C75B0000}"/>
    <cellStyle name="Note 2 2 2 8 5" xfId="23495" xr:uid="{00000000-0005-0000-0000-0000C85B0000}"/>
    <cellStyle name="Note 2 2 2 9" xfId="23496" xr:uid="{00000000-0005-0000-0000-0000C95B0000}"/>
    <cellStyle name="Note 2 2 2 9 2" xfId="23497" xr:uid="{00000000-0005-0000-0000-0000CA5B0000}"/>
    <cellStyle name="Note 2 2 2 9 2 2" xfId="23498" xr:uid="{00000000-0005-0000-0000-0000CB5B0000}"/>
    <cellStyle name="Note 2 2 2 9 3" xfId="23499" xr:uid="{00000000-0005-0000-0000-0000CC5B0000}"/>
    <cellStyle name="Note 2 2 3" xfId="23500" xr:uid="{00000000-0005-0000-0000-0000CD5B0000}"/>
    <cellStyle name="Note 2 2 3 10" xfId="23501" xr:uid="{00000000-0005-0000-0000-0000CE5B0000}"/>
    <cellStyle name="Note 2 2 3 10 2" xfId="23502" xr:uid="{00000000-0005-0000-0000-0000CF5B0000}"/>
    <cellStyle name="Note 2 2 3 10 2 2" xfId="23503" xr:uid="{00000000-0005-0000-0000-0000D05B0000}"/>
    <cellStyle name="Note 2 2 3 10 3" xfId="23504" xr:uid="{00000000-0005-0000-0000-0000D15B0000}"/>
    <cellStyle name="Note 2 2 3 11" xfId="23505" xr:uid="{00000000-0005-0000-0000-0000D25B0000}"/>
    <cellStyle name="Note 2 2 3 11 2" xfId="23506" xr:uid="{00000000-0005-0000-0000-0000D35B0000}"/>
    <cellStyle name="Note 2 2 3 12" xfId="23507" xr:uid="{00000000-0005-0000-0000-0000D45B0000}"/>
    <cellStyle name="Note 2 2 3 12 2" xfId="23508" xr:uid="{00000000-0005-0000-0000-0000D55B0000}"/>
    <cellStyle name="Note 2 2 3 13" xfId="23509" xr:uid="{00000000-0005-0000-0000-0000D65B0000}"/>
    <cellStyle name="Note 2 2 3 14" xfId="23510" xr:uid="{00000000-0005-0000-0000-0000D75B0000}"/>
    <cellStyle name="Note 2 2 3 15" xfId="23511" xr:uid="{00000000-0005-0000-0000-0000D85B0000}"/>
    <cellStyle name="Note 2 2 3 2" xfId="23512" xr:uid="{00000000-0005-0000-0000-0000D95B0000}"/>
    <cellStyle name="Note 2 2 3 2 2" xfId="23513" xr:uid="{00000000-0005-0000-0000-0000DA5B0000}"/>
    <cellStyle name="Note 2 2 3 2 2 2" xfId="23514" xr:uid="{00000000-0005-0000-0000-0000DB5B0000}"/>
    <cellStyle name="Note 2 2 3 2 2 3" xfId="23515" xr:uid="{00000000-0005-0000-0000-0000DC5B0000}"/>
    <cellStyle name="Note 2 2 3 2 2 3 2" xfId="23516" xr:uid="{00000000-0005-0000-0000-0000DD5B0000}"/>
    <cellStyle name="Note 2 2 3 2 2 3 3" xfId="23517" xr:uid="{00000000-0005-0000-0000-0000DE5B0000}"/>
    <cellStyle name="Note 2 2 3 2 2 4" xfId="23518" xr:uid="{00000000-0005-0000-0000-0000DF5B0000}"/>
    <cellStyle name="Note 2 2 3 2 2 4 2" xfId="23519" xr:uid="{00000000-0005-0000-0000-0000E05B0000}"/>
    <cellStyle name="Note 2 2 3 2 2 4 2 2" xfId="23520" xr:uid="{00000000-0005-0000-0000-0000E15B0000}"/>
    <cellStyle name="Note 2 2 3 2 2 4 3" xfId="23521" xr:uid="{00000000-0005-0000-0000-0000E25B0000}"/>
    <cellStyle name="Note 2 2 3 2 2 5" xfId="23522" xr:uid="{00000000-0005-0000-0000-0000E35B0000}"/>
    <cellStyle name="Note 2 2 3 2 2 5 2" xfId="23523" xr:uid="{00000000-0005-0000-0000-0000E45B0000}"/>
    <cellStyle name="Note 2 2 3 2 2 5 2 2" xfId="23524" xr:uid="{00000000-0005-0000-0000-0000E55B0000}"/>
    <cellStyle name="Note 2 2 3 2 2 5 3" xfId="23525" xr:uid="{00000000-0005-0000-0000-0000E65B0000}"/>
    <cellStyle name="Note 2 2 3 2 2 6" xfId="23526" xr:uid="{00000000-0005-0000-0000-0000E75B0000}"/>
    <cellStyle name="Note 2 2 3 2 2 6 2" xfId="23527" xr:uid="{00000000-0005-0000-0000-0000E85B0000}"/>
    <cellStyle name="Note 2 2 3 2 2 6 2 2" xfId="23528" xr:uid="{00000000-0005-0000-0000-0000E95B0000}"/>
    <cellStyle name="Note 2 2 3 2 2 6 3" xfId="23529" xr:uid="{00000000-0005-0000-0000-0000EA5B0000}"/>
    <cellStyle name="Note 2 2 3 2 2 7" xfId="23530" xr:uid="{00000000-0005-0000-0000-0000EB5B0000}"/>
    <cellStyle name="Note 2 2 3 2 2 7 2" xfId="23531" xr:uid="{00000000-0005-0000-0000-0000EC5B0000}"/>
    <cellStyle name="Note 2 2 3 2 2 8" xfId="23532" xr:uid="{00000000-0005-0000-0000-0000ED5B0000}"/>
    <cellStyle name="Note 2 2 3 2 2 8 2" xfId="23533" xr:uid="{00000000-0005-0000-0000-0000EE5B0000}"/>
    <cellStyle name="Note 2 2 3 2 2 9" xfId="23534" xr:uid="{00000000-0005-0000-0000-0000EF5B0000}"/>
    <cellStyle name="Note 2 2 3 2 3" xfId="23535" xr:uid="{00000000-0005-0000-0000-0000F05B0000}"/>
    <cellStyle name="Note 2 2 3 2 3 2" xfId="23536" xr:uid="{00000000-0005-0000-0000-0000F15B0000}"/>
    <cellStyle name="Note 2 2 3 2 3 3" xfId="23537" xr:uid="{00000000-0005-0000-0000-0000F25B0000}"/>
    <cellStyle name="Note 2 2 3 2 3 3 2" xfId="23538" xr:uid="{00000000-0005-0000-0000-0000F35B0000}"/>
    <cellStyle name="Note 2 2 3 2 3 3 3" xfId="23539" xr:uid="{00000000-0005-0000-0000-0000F45B0000}"/>
    <cellStyle name="Note 2 2 3 2 3 4" xfId="23540" xr:uid="{00000000-0005-0000-0000-0000F55B0000}"/>
    <cellStyle name="Note 2 2 3 2 3 4 2" xfId="23541" xr:uid="{00000000-0005-0000-0000-0000F65B0000}"/>
    <cellStyle name="Note 2 2 3 2 3 4 2 2" xfId="23542" xr:uid="{00000000-0005-0000-0000-0000F75B0000}"/>
    <cellStyle name="Note 2 2 3 2 3 4 3" xfId="23543" xr:uid="{00000000-0005-0000-0000-0000F85B0000}"/>
    <cellStyle name="Note 2 2 3 2 3 5" xfId="23544" xr:uid="{00000000-0005-0000-0000-0000F95B0000}"/>
    <cellStyle name="Note 2 2 3 2 3 5 2" xfId="23545" xr:uid="{00000000-0005-0000-0000-0000FA5B0000}"/>
    <cellStyle name="Note 2 2 3 2 3 5 2 2" xfId="23546" xr:uid="{00000000-0005-0000-0000-0000FB5B0000}"/>
    <cellStyle name="Note 2 2 3 2 3 5 3" xfId="23547" xr:uid="{00000000-0005-0000-0000-0000FC5B0000}"/>
    <cellStyle name="Note 2 2 3 2 3 6" xfId="23548" xr:uid="{00000000-0005-0000-0000-0000FD5B0000}"/>
    <cellStyle name="Note 2 2 3 2 3 6 2" xfId="23549" xr:uid="{00000000-0005-0000-0000-0000FE5B0000}"/>
    <cellStyle name="Note 2 2 3 2 3 6 2 2" xfId="23550" xr:uid="{00000000-0005-0000-0000-0000FF5B0000}"/>
    <cellStyle name="Note 2 2 3 2 3 6 3" xfId="23551" xr:uid="{00000000-0005-0000-0000-0000005C0000}"/>
    <cellStyle name="Note 2 2 3 2 3 7" xfId="23552" xr:uid="{00000000-0005-0000-0000-0000015C0000}"/>
    <cellStyle name="Note 2 2 3 2 3 7 2" xfId="23553" xr:uid="{00000000-0005-0000-0000-0000025C0000}"/>
    <cellStyle name="Note 2 2 3 2 3 8" xfId="23554" xr:uid="{00000000-0005-0000-0000-0000035C0000}"/>
    <cellStyle name="Note 2 2 3 2 3 8 2" xfId="23555" xr:uid="{00000000-0005-0000-0000-0000045C0000}"/>
    <cellStyle name="Note 2 2 3 2 3 9" xfId="23556" xr:uid="{00000000-0005-0000-0000-0000055C0000}"/>
    <cellStyle name="Note 2 2 3 2 4" xfId="23557" xr:uid="{00000000-0005-0000-0000-0000065C0000}"/>
    <cellStyle name="Note 2 2 3 2 4 2" xfId="23558" xr:uid="{00000000-0005-0000-0000-0000075C0000}"/>
    <cellStyle name="Note 2 2 3 2 4 3" xfId="23559" xr:uid="{00000000-0005-0000-0000-0000085C0000}"/>
    <cellStyle name="Note 2 2 3 2 4 3 2" xfId="23560" xr:uid="{00000000-0005-0000-0000-0000095C0000}"/>
    <cellStyle name="Note 2 2 3 2 4 3 2 2" xfId="23561" xr:uid="{00000000-0005-0000-0000-00000A5C0000}"/>
    <cellStyle name="Note 2 2 3 2 4 3 3" xfId="23562" xr:uid="{00000000-0005-0000-0000-00000B5C0000}"/>
    <cellStyle name="Note 2 2 3 2 4 4" xfId="23563" xr:uid="{00000000-0005-0000-0000-00000C5C0000}"/>
    <cellStyle name="Note 2 2 3 2 4 4 2" xfId="23564" xr:uid="{00000000-0005-0000-0000-00000D5C0000}"/>
    <cellStyle name="Note 2 2 3 2 4 4 2 2" xfId="23565" xr:uid="{00000000-0005-0000-0000-00000E5C0000}"/>
    <cellStyle name="Note 2 2 3 2 4 4 3" xfId="23566" xr:uid="{00000000-0005-0000-0000-00000F5C0000}"/>
    <cellStyle name="Note 2 2 3 2 4 5" xfId="23567" xr:uid="{00000000-0005-0000-0000-0000105C0000}"/>
    <cellStyle name="Note 2 2 3 2 4 5 2" xfId="23568" xr:uid="{00000000-0005-0000-0000-0000115C0000}"/>
    <cellStyle name="Note 2 2 3 2 4 5 2 2" xfId="23569" xr:uid="{00000000-0005-0000-0000-0000125C0000}"/>
    <cellStyle name="Note 2 2 3 2 4 5 3" xfId="23570" xr:uid="{00000000-0005-0000-0000-0000135C0000}"/>
    <cellStyle name="Note 2 2 3 2 4 6" xfId="23571" xr:uid="{00000000-0005-0000-0000-0000145C0000}"/>
    <cellStyle name="Note 2 2 3 2 4 6 2" xfId="23572" xr:uid="{00000000-0005-0000-0000-0000155C0000}"/>
    <cellStyle name="Note 2 2 3 2 4 7" xfId="23573" xr:uid="{00000000-0005-0000-0000-0000165C0000}"/>
    <cellStyle name="Note 2 2 3 2 4 7 2" xfId="23574" xr:uid="{00000000-0005-0000-0000-0000175C0000}"/>
    <cellStyle name="Note 2 2 3 2 4 8" xfId="23575" xr:uid="{00000000-0005-0000-0000-0000185C0000}"/>
    <cellStyle name="Note 2 2 3 2 4 9" xfId="23576" xr:uid="{00000000-0005-0000-0000-0000195C0000}"/>
    <cellStyle name="Note 2 2 3 2 5" xfId="23577" xr:uid="{00000000-0005-0000-0000-00001A5C0000}"/>
    <cellStyle name="Note 2 2 3 2 5 2" xfId="23578" xr:uid="{00000000-0005-0000-0000-00001B5C0000}"/>
    <cellStyle name="Note 2 2 3 2 5 3" xfId="23579" xr:uid="{00000000-0005-0000-0000-00001C5C0000}"/>
    <cellStyle name="Note 2 2 3 2 6" xfId="23580" xr:uid="{00000000-0005-0000-0000-00001D5C0000}"/>
    <cellStyle name="Note 2 2 3 2 6 2" xfId="23581" xr:uid="{00000000-0005-0000-0000-00001E5C0000}"/>
    <cellStyle name="Note 2 2 3 2 6 2 2" xfId="23582" xr:uid="{00000000-0005-0000-0000-00001F5C0000}"/>
    <cellStyle name="Note 2 2 3 2 6 2 2 2" xfId="23583" xr:uid="{00000000-0005-0000-0000-0000205C0000}"/>
    <cellStyle name="Note 2 2 3 2 6 2 3" xfId="23584" xr:uid="{00000000-0005-0000-0000-0000215C0000}"/>
    <cellStyle name="Note 2 2 3 2 6 3" xfId="23585" xr:uid="{00000000-0005-0000-0000-0000225C0000}"/>
    <cellStyle name="Note 2 2 3 2 6 3 2" xfId="23586" xr:uid="{00000000-0005-0000-0000-0000235C0000}"/>
    <cellStyle name="Note 2 2 3 2 6 3 2 2" xfId="23587" xr:uid="{00000000-0005-0000-0000-0000245C0000}"/>
    <cellStyle name="Note 2 2 3 2 6 3 3" xfId="23588" xr:uid="{00000000-0005-0000-0000-0000255C0000}"/>
    <cellStyle name="Note 2 2 3 2 6 4" xfId="23589" xr:uid="{00000000-0005-0000-0000-0000265C0000}"/>
    <cellStyle name="Note 2 2 3 2 6 4 2" xfId="23590" xr:uid="{00000000-0005-0000-0000-0000275C0000}"/>
    <cellStyle name="Note 2 2 3 2 6 4 2 2" xfId="23591" xr:uid="{00000000-0005-0000-0000-0000285C0000}"/>
    <cellStyle name="Note 2 2 3 2 6 4 3" xfId="23592" xr:uid="{00000000-0005-0000-0000-0000295C0000}"/>
    <cellStyle name="Note 2 2 3 2 6 5" xfId="23593" xr:uid="{00000000-0005-0000-0000-00002A5C0000}"/>
    <cellStyle name="Note 2 2 3 2 6 5 2" xfId="23594" xr:uid="{00000000-0005-0000-0000-00002B5C0000}"/>
    <cellStyle name="Note 2 2 3 2 6 6" xfId="23595" xr:uid="{00000000-0005-0000-0000-00002C5C0000}"/>
    <cellStyle name="Note 2 2 3 2 6 6 2" xfId="23596" xr:uid="{00000000-0005-0000-0000-00002D5C0000}"/>
    <cellStyle name="Note 2 2 3 2 6 7" xfId="23597" xr:uid="{00000000-0005-0000-0000-00002E5C0000}"/>
    <cellStyle name="Note 2 2 3 2 7" xfId="23598" xr:uid="{00000000-0005-0000-0000-00002F5C0000}"/>
    <cellStyle name="Note 2 2 3 2 7 2" xfId="23599" xr:uid="{00000000-0005-0000-0000-0000305C0000}"/>
    <cellStyle name="Note 2 2 3 2 7 2 2" xfId="23600" xr:uid="{00000000-0005-0000-0000-0000315C0000}"/>
    <cellStyle name="Note 2 2 3 2 7 3" xfId="23601" xr:uid="{00000000-0005-0000-0000-0000325C0000}"/>
    <cellStyle name="Note 2 2 3 2 8" xfId="23602" xr:uid="{00000000-0005-0000-0000-0000335C0000}"/>
    <cellStyle name="Note 2 2 3 2 8 2" xfId="23603" xr:uid="{00000000-0005-0000-0000-0000345C0000}"/>
    <cellStyle name="Note 2 2 3 2 8 2 2" xfId="23604" xr:uid="{00000000-0005-0000-0000-0000355C0000}"/>
    <cellStyle name="Note 2 2 3 2 8 3" xfId="23605" xr:uid="{00000000-0005-0000-0000-0000365C0000}"/>
    <cellStyle name="Note 2 2 3 3" xfId="23606" xr:uid="{00000000-0005-0000-0000-0000375C0000}"/>
    <cellStyle name="Note 2 2 3 3 10" xfId="23607" xr:uid="{00000000-0005-0000-0000-0000385C0000}"/>
    <cellStyle name="Note 2 2 3 3 2" xfId="23608" xr:uid="{00000000-0005-0000-0000-0000395C0000}"/>
    <cellStyle name="Note 2 2 3 3 2 2" xfId="23609" xr:uid="{00000000-0005-0000-0000-00003A5C0000}"/>
    <cellStyle name="Note 2 2 3 3 2 3" xfId="23610" xr:uid="{00000000-0005-0000-0000-00003B5C0000}"/>
    <cellStyle name="Note 2 2 3 3 2 3 2" xfId="23611" xr:uid="{00000000-0005-0000-0000-00003C5C0000}"/>
    <cellStyle name="Note 2 2 3 3 2 3 3" xfId="23612" xr:uid="{00000000-0005-0000-0000-00003D5C0000}"/>
    <cellStyle name="Note 2 2 3 3 2 4" xfId="23613" xr:uid="{00000000-0005-0000-0000-00003E5C0000}"/>
    <cellStyle name="Note 2 2 3 3 2 4 2" xfId="23614" xr:uid="{00000000-0005-0000-0000-00003F5C0000}"/>
    <cellStyle name="Note 2 2 3 3 2 4 2 2" xfId="23615" xr:uid="{00000000-0005-0000-0000-0000405C0000}"/>
    <cellStyle name="Note 2 2 3 3 2 4 3" xfId="23616" xr:uid="{00000000-0005-0000-0000-0000415C0000}"/>
    <cellStyle name="Note 2 2 3 3 2 5" xfId="23617" xr:uid="{00000000-0005-0000-0000-0000425C0000}"/>
    <cellStyle name="Note 2 2 3 3 2 5 2" xfId="23618" xr:uid="{00000000-0005-0000-0000-0000435C0000}"/>
    <cellStyle name="Note 2 2 3 3 2 5 2 2" xfId="23619" xr:uid="{00000000-0005-0000-0000-0000445C0000}"/>
    <cellStyle name="Note 2 2 3 3 2 5 3" xfId="23620" xr:uid="{00000000-0005-0000-0000-0000455C0000}"/>
    <cellStyle name="Note 2 2 3 3 2 6" xfId="23621" xr:uid="{00000000-0005-0000-0000-0000465C0000}"/>
    <cellStyle name="Note 2 2 3 3 2 6 2" xfId="23622" xr:uid="{00000000-0005-0000-0000-0000475C0000}"/>
    <cellStyle name="Note 2 2 3 3 2 6 2 2" xfId="23623" xr:uid="{00000000-0005-0000-0000-0000485C0000}"/>
    <cellStyle name="Note 2 2 3 3 2 6 3" xfId="23624" xr:uid="{00000000-0005-0000-0000-0000495C0000}"/>
    <cellStyle name="Note 2 2 3 3 2 7" xfId="23625" xr:uid="{00000000-0005-0000-0000-00004A5C0000}"/>
    <cellStyle name="Note 2 2 3 3 2 7 2" xfId="23626" xr:uid="{00000000-0005-0000-0000-00004B5C0000}"/>
    <cellStyle name="Note 2 2 3 3 2 8" xfId="23627" xr:uid="{00000000-0005-0000-0000-00004C5C0000}"/>
    <cellStyle name="Note 2 2 3 3 2 8 2" xfId="23628" xr:uid="{00000000-0005-0000-0000-00004D5C0000}"/>
    <cellStyle name="Note 2 2 3 3 2 9" xfId="23629" xr:uid="{00000000-0005-0000-0000-00004E5C0000}"/>
    <cellStyle name="Note 2 2 3 3 3" xfId="23630" xr:uid="{00000000-0005-0000-0000-00004F5C0000}"/>
    <cellStyle name="Note 2 2 3 3 4" xfId="23631" xr:uid="{00000000-0005-0000-0000-0000505C0000}"/>
    <cellStyle name="Note 2 2 3 3 4 2" xfId="23632" xr:uid="{00000000-0005-0000-0000-0000515C0000}"/>
    <cellStyle name="Note 2 2 3 3 4 3" xfId="23633" xr:uid="{00000000-0005-0000-0000-0000525C0000}"/>
    <cellStyle name="Note 2 2 3 3 5" xfId="23634" xr:uid="{00000000-0005-0000-0000-0000535C0000}"/>
    <cellStyle name="Note 2 2 3 3 5 2" xfId="23635" xr:uid="{00000000-0005-0000-0000-0000545C0000}"/>
    <cellStyle name="Note 2 2 3 3 5 2 2" xfId="23636" xr:uid="{00000000-0005-0000-0000-0000555C0000}"/>
    <cellStyle name="Note 2 2 3 3 5 3" xfId="23637" xr:uid="{00000000-0005-0000-0000-0000565C0000}"/>
    <cellStyle name="Note 2 2 3 3 6" xfId="23638" xr:uid="{00000000-0005-0000-0000-0000575C0000}"/>
    <cellStyle name="Note 2 2 3 3 6 2" xfId="23639" xr:uid="{00000000-0005-0000-0000-0000585C0000}"/>
    <cellStyle name="Note 2 2 3 3 6 2 2" xfId="23640" xr:uid="{00000000-0005-0000-0000-0000595C0000}"/>
    <cellStyle name="Note 2 2 3 3 6 3" xfId="23641" xr:uid="{00000000-0005-0000-0000-00005A5C0000}"/>
    <cellStyle name="Note 2 2 3 3 7" xfId="23642" xr:uid="{00000000-0005-0000-0000-00005B5C0000}"/>
    <cellStyle name="Note 2 2 3 3 7 2" xfId="23643" xr:uid="{00000000-0005-0000-0000-00005C5C0000}"/>
    <cellStyle name="Note 2 2 3 3 7 2 2" xfId="23644" xr:uid="{00000000-0005-0000-0000-00005D5C0000}"/>
    <cellStyle name="Note 2 2 3 3 7 3" xfId="23645" xr:uid="{00000000-0005-0000-0000-00005E5C0000}"/>
    <cellStyle name="Note 2 2 3 3 8" xfId="23646" xr:uid="{00000000-0005-0000-0000-00005F5C0000}"/>
    <cellStyle name="Note 2 2 3 3 8 2" xfId="23647" xr:uid="{00000000-0005-0000-0000-0000605C0000}"/>
    <cellStyle name="Note 2 2 3 3 9" xfId="23648" xr:uid="{00000000-0005-0000-0000-0000615C0000}"/>
    <cellStyle name="Note 2 2 3 3 9 2" xfId="23649" xr:uid="{00000000-0005-0000-0000-0000625C0000}"/>
    <cellStyle name="Note 2 2 3 4" xfId="23650" xr:uid="{00000000-0005-0000-0000-0000635C0000}"/>
    <cellStyle name="Note 2 2 3 4 2" xfId="23651" xr:uid="{00000000-0005-0000-0000-0000645C0000}"/>
    <cellStyle name="Note 2 2 3 4 2 10" xfId="23652" xr:uid="{00000000-0005-0000-0000-0000655C0000}"/>
    <cellStyle name="Note 2 2 3 4 2 2" xfId="23653" xr:uid="{00000000-0005-0000-0000-0000665C0000}"/>
    <cellStyle name="Note 2 2 3 4 2 3" xfId="23654" xr:uid="{00000000-0005-0000-0000-0000675C0000}"/>
    <cellStyle name="Note 2 2 3 4 2 4" xfId="23655" xr:uid="{00000000-0005-0000-0000-0000685C0000}"/>
    <cellStyle name="Note 2 2 3 4 2 4 2" xfId="23656" xr:uid="{00000000-0005-0000-0000-0000695C0000}"/>
    <cellStyle name="Note 2 2 3 4 2 4 2 2" xfId="23657" xr:uid="{00000000-0005-0000-0000-00006A5C0000}"/>
    <cellStyle name="Note 2 2 3 4 2 4 3" xfId="23658" xr:uid="{00000000-0005-0000-0000-00006B5C0000}"/>
    <cellStyle name="Note 2 2 3 4 2 5" xfId="23659" xr:uid="{00000000-0005-0000-0000-00006C5C0000}"/>
    <cellStyle name="Note 2 2 3 4 2 5 2" xfId="23660" xr:uid="{00000000-0005-0000-0000-00006D5C0000}"/>
    <cellStyle name="Note 2 2 3 4 2 5 2 2" xfId="23661" xr:uid="{00000000-0005-0000-0000-00006E5C0000}"/>
    <cellStyle name="Note 2 2 3 4 2 5 3" xfId="23662" xr:uid="{00000000-0005-0000-0000-00006F5C0000}"/>
    <cellStyle name="Note 2 2 3 4 2 6" xfId="23663" xr:uid="{00000000-0005-0000-0000-0000705C0000}"/>
    <cellStyle name="Note 2 2 3 4 2 6 2" xfId="23664" xr:uid="{00000000-0005-0000-0000-0000715C0000}"/>
    <cellStyle name="Note 2 2 3 4 2 6 2 2" xfId="23665" xr:uid="{00000000-0005-0000-0000-0000725C0000}"/>
    <cellStyle name="Note 2 2 3 4 2 6 3" xfId="23666" xr:uid="{00000000-0005-0000-0000-0000735C0000}"/>
    <cellStyle name="Note 2 2 3 4 2 7" xfId="23667" xr:uid="{00000000-0005-0000-0000-0000745C0000}"/>
    <cellStyle name="Note 2 2 3 4 2 7 2" xfId="23668" xr:uid="{00000000-0005-0000-0000-0000755C0000}"/>
    <cellStyle name="Note 2 2 3 4 2 8" xfId="23669" xr:uid="{00000000-0005-0000-0000-0000765C0000}"/>
    <cellStyle name="Note 2 2 3 4 2 8 2" xfId="23670" xr:uid="{00000000-0005-0000-0000-0000775C0000}"/>
    <cellStyle name="Note 2 2 3 4 2 9" xfId="23671" xr:uid="{00000000-0005-0000-0000-0000785C0000}"/>
    <cellStyle name="Note 2 2 3 4 3" xfId="23672" xr:uid="{00000000-0005-0000-0000-0000795C0000}"/>
    <cellStyle name="Note 2 2 3 4 4" xfId="23673" xr:uid="{00000000-0005-0000-0000-00007A5C0000}"/>
    <cellStyle name="Note 2 2 3 4 4 2" xfId="23674" xr:uid="{00000000-0005-0000-0000-00007B5C0000}"/>
    <cellStyle name="Note 2 2 3 4 4 2 2" xfId="23675" xr:uid="{00000000-0005-0000-0000-00007C5C0000}"/>
    <cellStyle name="Note 2 2 3 4 4 3" xfId="23676" xr:uid="{00000000-0005-0000-0000-00007D5C0000}"/>
    <cellStyle name="Note 2 2 3 4 5" xfId="23677" xr:uid="{00000000-0005-0000-0000-00007E5C0000}"/>
    <cellStyle name="Note 2 2 3 4 5 2" xfId="23678" xr:uid="{00000000-0005-0000-0000-00007F5C0000}"/>
    <cellStyle name="Note 2 2 3 4 5 2 2" xfId="23679" xr:uid="{00000000-0005-0000-0000-0000805C0000}"/>
    <cellStyle name="Note 2 2 3 4 5 3" xfId="23680" xr:uid="{00000000-0005-0000-0000-0000815C0000}"/>
    <cellStyle name="Note 2 2 3 5" xfId="23681" xr:uid="{00000000-0005-0000-0000-0000825C0000}"/>
    <cellStyle name="Note 2 2 3 5 2" xfId="23682" xr:uid="{00000000-0005-0000-0000-0000835C0000}"/>
    <cellStyle name="Note 2 2 3 5 3" xfId="23683" xr:uid="{00000000-0005-0000-0000-0000845C0000}"/>
    <cellStyle name="Note 2 2 3 5 3 2" xfId="23684" xr:uid="{00000000-0005-0000-0000-0000855C0000}"/>
    <cellStyle name="Note 2 2 3 5 3 3" xfId="23685" xr:uid="{00000000-0005-0000-0000-0000865C0000}"/>
    <cellStyle name="Note 2 2 3 5 4" xfId="23686" xr:uid="{00000000-0005-0000-0000-0000875C0000}"/>
    <cellStyle name="Note 2 2 3 5 4 2" xfId="23687" xr:uid="{00000000-0005-0000-0000-0000885C0000}"/>
    <cellStyle name="Note 2 2 3 5 4 2 2" xfId="23688" xr:uid="{00000000-0005-0000-0000-0000895C0000}"/>
    <cellStyle name="Note 2 2 3 5 4 3" xfId="23689" xr:uid="{00000000-0005-0000-0000-00008A5C0000}"/>
    <cellStyle name="Note 2 2 3 5 5" xfId="23690" xr:uid="{00000000-0005-0000-0000-00008B5C0000}"/>
    <cellStyle name="Note 2 2 3 5 5 2" xfId="23691" xr:uid="{00000000-0005-0000-0000-00008C5C0000}"/>
    <cellStyle name="Note 2 2 3 5 5 2 2" xfId="23692" xr:uid="{00000000-0005-0000-0000-00008D5C0000}"/>
    <cellStyle name="Note 2 2 3 5 5 3" xfId="23693" xr:uid="{00000000-0005-0000-0000-00008E5C0000}"/>
    <cellStyle name="Note 2 2 3 5 6" xfId="23694" xr:uid="{00000000-0005-0000-0000-00008F5C0000}"/>
    <cellStyle name="Note 2 2 3 5 6 2" xfId="23695" xr:uid="{00000000-0005-0000-0000-0000905C0000}"/>
    <cellStyle name="Note 2 2 3 5 6 2 2" xfId="23696" xr:uid="{00000000-0005-0000-0000-0000915C0000}"/>
    <cellStyle name="Note 2 2 3 5 6 3" xfId="23697" xr:uid="{00000000-0005-0000-0000-0000925C0000}"/>
    <cellStyle name="Note 2 2 3 5 7" xfId="23698" xr:uid="{00000000-0005-0000-0000-0000935C0000}"/>
    <cellStyle name="Note 2 2 3 5 7 2" xfId="23699" xr:uid="{00000000-0005-0000-0000-0000945C0000}"/>
    <cellStyle name="Note 2 2 3 5 8" xfId="23700" xr:uid="{00000000-0005-0000-0000-0000955C0000}"/>
    <cellStyle name="Note 2 2 3 5 8 2" xfId="23701" xr:uid="{00000000-0005-0000-0000-0000965C0000}"/>
    <cellStyle name="Note 2 2 3 5 9" xfId="23702" xr:uid="{00000000-0005-0000-0000-0000975C0000}"/>
    <cellStyle name="Note 2 2 3 6" xfId="23703" xr:uid="{00000000-0005-0000-0000-0000985C0000}"/>
    <cellStyle name="Note 2 2 3 6 2" xfId="23704" xr:uid="{00000000-0005-0000-0000-0000995C0000}"/>
    <cellStyle name="Note 2 2 3 6 3" xfId="23705" xr:uid="{00000000-0005-0000-0000-00009A5C0000}"/>
    <cellStyle name="Note 2 2 3 7" xfId="23706" xr:uid="{00000000-0005-0000-0000-00009B5C0000}"/>
    <cellStyle name="Note 2 2 3 8" xfId="23707" xr:uid="{00000000-0005-0000-0000-00009C5C0000}"/>
    <cellStyle name="Note 2 2 3 8 2" xfId="23708" xr:uid="{00000000-0005-0000-0000-00009D5C0000}"/>
    <cellStyle name="Note 2 2 3 8 2 2" xfId="23709" xr:uid="{00000000-0005-0000-0000-00009E5C0000}"/>
    <cellStyle name="Note 2 2 3 8 3" xfId="23710" xr:uid="{00000000-0005-0000-0000-00009F5C0000}"/>
    <cellStyle name="Note 2 2 3 8 4" xfId="23711" xr:uid="{00000000-0005-0000-0000-0000A05C0000}"/>
    <cellStyle name="Note 2 2 3 8 5" xfId="23712" xr:uid="{00000000-0005-0000-0000-0000A15C0000}"/>
    <cellStyle name="Note 2 2 3 9" xfId="23713" xr:uid="{00000000-0005-0000-0000-0000A25C0000}"/>
    <cellStyle name="Note 2 2 3 9 2" xfId="23714" xr:uid="{00000000-0005-0000-0000-0000A35C0000}"/>
    <cellStyle name="Note 2 2 3 9 2 2" xfId="23715" xr:uid="{00000000-0005-0000-0000-0000A45C0000}"/>
    <cellStyle name="Note 2 2 3 9 3" xfId="23716" xr:uid="{00000000-0005-0000-0000-0000A55C0000}"/>
    <cellStyle name="Note 2 2 4" xfId="23717" xr:uid="{00000000-0005-0000-0000-0000A65C0000}"/>
    <cellStyle name="Note 2 2 4 2" xfId="23718" xr:uid="{00000000-0005-0000-0000-0000A75C0000}"/>
    <cellStyle name="Note 2 2 4 2 2" xfId="23719" xr:uid="{00000000-0005-0000-0000-0000A85C0000}"/>
    <cellStyle name="Note 2 2 4 2 3" xfId="23720" xr:uid="{00000000-0005-0000-0000-0000A95C0000}"/>
    <cellStyle name="Note 2 2 4 2 3 2" xfId="23721" xr:uid="{00000000-0005-0000-0000-0000AA5C0000}"/>
    <cellStyle name="Note 2 2 4 2 3 3" xfId="23722" xr:uid="{00000000-0005-0000-0000-0000AB5C0000}"/>
    <cellStyle name="Note 2 2 4 2 4" xfId="23723" xr:uid="{00000000-0005-0000-0000-0000AC5C0000}"/>
    <cellStyle name="Note 2 2 4 2 4 2" xfId="23724" xr:uid="{00000000-0005-0000-0000-0000AD5C0000}"/>
    <cellStyle name="Note 2 2 4 2 4 2 2" xfId="23725" xr:uid="{00000000-0005-0000-0000-0000AE5C0000}"/>
    <cellStyle name="Note 2 2 4 2 4 3" xfId="23726" xr:uid="{00000000-0005-0000-0000-0000AF5C0000}"/>
    <cellStyle name="Note 2 2 4 2 5" xfId="23727" xr:uid="{00000000-0005-0000-0000-0000B05C0000}"/>
    <cellStyle name="Note 2 2 4 2 5 2" xfId="23728" xr:uid="{00000000-0005-0000-0000-0000B15C0000}"/>
    <cellStyle name="Note 2 2 4 2 5 2 2" xfId="23729" xr:uid="{00000000-0005-0000-0000-0000B25C0000}"/>
    <cellStyle name="Note 2 2 4 2 5 3" xfId="23730" xr:uid="{00000000-0005-0000-0000-0000B35C0000}"/>
    <cellStyle name="Note 2 2 4 2 6" xfId="23731" xr:uid="{00000000-0005-0000-0000-0000B45C0000}"/>
    <cellStyle name="Note 2 2 4 2 6 2" xfId="23732" xr:uid="{00000000-0005-0000-0000-0000B55C0000}"/>
    <cellStyle name="Note 2 2 4 2 6 2 2" xfId="23733" xr:uid="{00000000-0005-0000-0000-0000B65C0000}"/>
    <cellStyle name="Note 2 2 4 2 6 3" xfId="23734" xr:uid="{00000000-0005-0000-0000-0000B75C0000}"/>
    <cellStyle name="Note 2 2 4 2 7" xfId="23735" xr:uid="{00000000-0005-0000-0000-0000B85C0000}"/>
    <cellStyle name="Note 2 2 4 2 7 2" xfId="23736" xr:uid="{00000000-0005-0000-0000-0000B95C0000}"/>
    <cellStyle name="Note 2 2 4 2 8" xfId="23737" xr:uid="{00000000-0005-0000-0000-0000BA5C0000}"/>
    <cellStyle name="Note 2 2 4 2 8 2" xfId="23738" xr:uid="{00000000-0005-0000-0000-0000BB5C0000}"/>
    <cellStyle name="Note 2 2 4 2 9" xfId="23739" xr:uid="{00000000-0005-0000-0000-0000BC5C0000}"/>
    <cellStyle name="Note 2 2 4 3" xfId="23740" xr:uid="{00000000-0005-0000-0000-0000BD5C0000}"/>
    <cellStyle name="Note 2 2 4 3 2" xfId="23741" xr:uid="{00000000-0005-0000-0000-0000BE5C0000}"/>
    <cellStyle name="Note 2 2 4 3 3" xfId="23742" xr:uid="{00000000-0005-0000-0000-0000BF5C0000}"/>
    <cellStyle name="Note 2 2 4 3 3 2" xfId="23743" xr:uid="{00000000-0005-0000-0000-0000C05C0000}"/>
    <cellStyle name="Note 2 2 4 3 3 3" xfId="23744" xr:uid="{00000000-0005-0000-0000-0000C15C0000}"/>
    <cellStyle name="Note 2 2 4 3 4" xfId="23745" xr:uid="{00000000-0005-0000-0000-0000C25C0000}"/>
    <cellStyle name="Note 2 2 4 3 4 2" xfId="23746" xr:uid="{00000000-0005-0000-0000-0000C35C0000}"/>
    <cellStyle name="Note 2 2 4 3 4 2 2" xfId="23747" xr:uid="{00000000-0005-0000-0000-0000C45C0000}"/>
    <cellStyle name="Note 2 2 4 3 4 3" xfId="23748" xr:uid="{00000000-0005-0000-0000-0000C55C0000}"/>
    <cellStyle name="Note 2 2 4 3 5" xfId="23749" xr:uid="{00000000-0005-0000-0000-0000C65C0000}"/>
    <cellStyle name="Note 2 2 4 3 5 2" xfId="23750" xr:uid="{00000000-0005-0000-0000-0000C75C0000}"/>
    <cellStyle name="Note 2 2 4 3 5 2 2" xfId="23751" xr:uid="{00000000-0005-0000-0000-0000C85C0000}"/>
    <cellStyle name="Note 2 2 4 3 5 3" xfId="23752" xr:uid="{00000000-0005-0000-0000-0000C95C0000}"/>
    <cellStyle name="Note 2 2 4 3 6" xfId="23753" xr:uid="{00000000-0005-0000-0000-0000CA5C0000}"/>
    <cellStyle name="Note 2 2 4 3 6 2" xfId="23754" xr:uid="{00000000-0005-0000-0000-0000CB5C0000}"/>
    <cellStyle name="Note 2 2 4 3 6 2 2" xfId="23755" xr:uid="{00000000-0005-0000-0000-0000CC5C0000}"/>
    <cellStyle name="Note 2 2 4 3 6 3" xfId="23756" xr:uid="{00000000-0005-0000-0000-0000CD5C0000}"/>
    <cellStyle name="Note 2 2 4 3 7" xfId="23757" xr:uid="{00000000-0005-0000-0000-0000CE5C0000}"/>
    <cellStyle name="Note 2 2 4 3 7 2" xfId="23758" xr:uid="{00000000-0005-0000-0000-0000CF5C0000}"/>
    <cellStyle name="Note 2 2 4 3 8" xfId="23759" xr:uid="{00000000-0005-0000-0000-0000D05C0000}"/>
    <cellStyle name="Note 2 2 4 3 8 2" xfId="23760" xr:uid="{00000000-0005-0000-0000-0000D15C0000}"/>
    <cellStyle name="Note 2 2 4 3 9" xfId="23761" xr:uid="{00000000-0005-0000-0000-0000D25C0000}"/>
    <cellStyle name="Note 2 2 4 4" xfId="23762" xr:uid="{00000000-0005-0000-0000-0000D35C0000}"/>
    <cellStyle name="Note 2 2 4 4 2" xfId="23763" xr:uid="{00000000-0005-0000-0000-0000D45C0000}"/>
    <cellStyle name="Note 2 2 4 4 3" xfId="23764" xr:uid="{00000000-0005-0000-0000-0000D55C0000}"/>
    <cellStyle name="Note 2 2 4 4 3 2" xfId="23765" xr:uid="{00000000-0005-0000-0000-0000D65C0000}"/>
    <cellStyle name="Note 2 2 4 4 3 2 2" xfId="23766" xr:uid="{00000000-0005-0000-0000-0000D75C0000}"/>
    <cellStyle name="Note 2 2 4 4 3 3" xfId="23767" xr:uid="{00000000-0005-0000-0000-0000D85C0000}"/>
    <cellStyle name="Note 2 2 4 4 4" xfId="23768" xr:uid="{00000000-0005-0000-0000-0000D95C0000}"/>
    <cellStyle name="Note 2 2 4 4 4 2" xfId="23769" xr:uid="{00000000-0005-0000-0000-0000DA5C0000}"/>
    <cellStyle name="Note 2 2 4 4 4 2 2" xfId="23770" xr:uid="{00000000-0005-0000-0000-0000DB5C0000}"/>
    <cellStyle name="Note 2 2 4 4 4 3" xfId="23771" xr:uid="{00000000-0005-0000-0000-0000DC5C0000}"/>
    <cellStyle name="Note 2 2 4 4 5" xfId="23772" xr:uid="{00000000-0005-0000-0000-0000DD5C0000}"/>
    <cellStyle name="Note 2 2 4 4 5 2" xfId="23773" xr:uid="{00000000-0005-0000-0000-0000DE5C0000}"/>
    <cellStyle name="Note 2 2 4 4 5 2 2" xfId="23774" xr:uid="{00000000-0005-0000-0000-0000DF5C0000}"/>
    <cellStyle name="Note 2 2 4 4 5 3" xfId="23775" xr:uid="{00000000-0005-0000-0000-0000E05C0000}"/>
    <cellStyle name="Note 2 2 4 4 6" xfId="23776" xr:uid="{00000000-0005-0000-0000-0000E15C0000}"/>
    <cellStyle name="Note 2 2 4 4 6 2" xfId="23777" xr:uid="{00000000-0005-0000-0000-0000E25C0000}"/>
    <cellStyle name="Note 2 2 4 4 7" xfId="23778" xr:uid="{00000000-0005-0000-0000-0000E35C0000}"/>
    <cellStyle name="Note 2 2 4 4 7 2" xfId="23779" xr:uid="{00000000-0005-0000-0000-0000E45C0000}"/>
    <cellStyle name="Note 2 2 4 4 8" xfId="23780" xr:uid="{00000000-0005-0000-0000-0000E55C0000}"/>
    <cellStyle name="Note 2 2 4 4 9" xfId="23781" xr:uid="{00000000-0005-0000-0000-0000E65C0000}"/>
    <cellStyle name="Note 2 2 4 5" xfId="23782" xr:uid="{00000000-0005-0000-0000-0000E75C0000}"/>
    <cellStyle name="Note 2 2 4 5 2" xfId="23783" xr:uid="{00000000-0005-0000-0000-0000E85C0000}"/>
    <cellStyle name="Note 2 2 4 5 3" xfId="23784" xr:uid="{00000000-0005-0000-0000-0000E95C0000}"/>
    <cellStyle name="Note 2 2 4 6" xfId="23785" xr:uid="{00000000-0005-0000-0000-0000EA5C0000}"/>
    <cellStyle name="Note 2 2 4 6 2" xfId="23786" xr:uid="{00000000-0005-0000-0000-0000EB5C0000}"/>
    <cellStyle name="Note 2 2 4 6 2 2" xfId="23787" xr:uid="{00000000-0005-0000-0000-0000EC5C0000}"/>
    <cellStyle name="Note 2 2 4 6 2 2 2" xfId="23788" xr:uid="{00000000-0005-0000-0000-0000ED5C0000}"/>
    <cellStyle name="Note 2 2 4 6 2 3" xfId="23789" xr:uid="{00000000-0005-0000-0000-0000EE5C0000}"/>
    <cellStyle name="Note 2 2 4 6 3" xfId="23790" xr:uid="{00000000-0005-0000-0000-0000EF5C0000}"/>
    <cellStyle name="Note 2 2 4 6 3 2" xfId="23791" xr:uid="{00000000-0005-0000-0000-0000F05C0000}"/>
    <cellStyle name="Note 2 2 4 6 3 2 2" xfId="23792" xr:uid="{00000000-0005-0000-0000-0000F15C0000}"/>
    <cellStyle name="Note 2 2 4 6 3 3" xfId="23793" xr:uid="{00000000-0005-0000-0000-0000F25C0000}"/>
    <cellStyle name="Note 2 2 4 6 4" xfId="23794" xr:uid="{00000000-0005-0000-0000-0000F35C0000}"/>
    <cellStyle name="Note 2 2 4 6 4 2" xfId="23795" xr:uid="{00000000-0005-0000-0000-0000F45C0000}"/>
    <cellStyle name="Note 2 2 4 6 4 2 2" xfId="23796" xr:uid="{00000000-0005-0000-0000-0000F55C0000}"/>
    <cellStyle name="Note 2 2 4 6 4 3" xfId="23797" xr:uid="{00000000-0005-0000-0000-0000F65C0000}"/>
    <cellStyle name="Note 2 2 4 6 5" xfId="23798" xr:uid="{00000000-0005-0000-0000-0000F75C0000}"/>
    <cellStyle name="Note 2 2 4 6 5 2" xfId="23799" xr:uid="{00000000-0005-0000-0000-0000F85C0000}"/>
    <cellStyle name="Note 2 2 4 6 6" xfId="23800" xr:uid="{00000000-0005-0000-0000-0000F95C0000}"/>
    <cellStyle name="Note 2 2 4 6 6 2" xfId="23801" xr:uid="{00000000-0005-0000-0000-0000FA5C0000}"/>
    <cellStyle name="Note 2 2 4 6 7" xfId="23802" xr:uid="{00000000-0005-0000-0000-0000FB5C0000}"/>
    <cellStyle name="Note 2 2 4 7" xfId="23803" xr:uid="{00000000-0005-0000-0000-0000FC5C0000}"/>
    <cellStyle name="Note 2 2 4 7 2" xfId="23804" xr:uid="{00000000-0005-0000-0000-0000FD5C0000}"/>
    <cellStyle name="Note 2 2 4 7 2 2" xfId="23805" xr:uid="{00000000-0005-0000-0000-0000FE5C0000}"/>
    <cellStyle name="Note 2 2 4 7 3" xfId="23806" xr:uid="{00000000-0005-0000-0000-0000FF5C0000}"/>
    <cellStyle name="Note 2 2 4 8" xfId="23807" xr:uid="{00000000-0005-0000-0000-0000005D0000}"/>
    <cellStyle name="Note 2 2 4 8 2" xfId="23808" xr:uid="{00000000-0005-0000-0000-0000015D0000}"/>
    <cellStyle name="Note 2 2 4 8 2 2" xfId="23809" xr:uid="{00000000-0005-0000-0000-0000025D0000}"/>
    <cellStyle name="Note 2 2 4 8 3" xfId="23810" xr:uid="{00000000-0005-0000-0000-0000035D0000}"/>
    <cellStyle name="Note 2 2 5" xfId="23811" xr:uid="{00000000-0005-0000-0000-0000045D0000}"/>
    <cellStyle name="Note 2 2 5 10" xfId="23812" xr:uid="{00000000-0005-0000-0000-0000055D0000}"/>
    <cellStyle name="Note 2 2 5 2" xfId="23813" xr:uid="{00000000-0005-0000-0000-0000065D0000}"/>
    <cellStyle name="Note 2 2 5 2 2" xfId="23814" xr:uid="{00000000-0005-0000-0000-0000075D0000}"/>
    <cellStyle name="Note 2 2 5 2 3" xfId="23815" xr:uid="{00000000-0005-0000-0000-0000085D0000}"/>
    <cellStyle name="Note 2 2 5 2 3 2" xfId="23816" xr:uid="{00000000-0005-0000-0000-0000095D0000}"/>
    <cellStyle name="Note 2 2 5 2 3 3" xfId="23817" xr:uid="{00000000-0005-0000-0000-00000A5D0000}"/>
    <cellStyle name="Note 2 2 5 2 4" xfId="23818" xr:uid="{00000000-0005-0000-0000-00000B5D0000}"/>
    <cellStyle name="Note 2 2 5 2 4 2" xfId="23819" xr:uid="{00000000-0005-0000-0000-00000C5D0000}"/>
    <cellStyle name="Note 2 2 5 2 4 2 2" xfId="23820" xr:uid="{00000000-0005-0000-0000-00000D5D0000}"/>
    <cellStyle name="Note 2 2 5 2 4 3" xfId="23821" xr:uid="{00000000-0005-0000-0000-00000E5D0000}"/>
    <cellStyle name="Note 2 2 5 2 5" xfId="23822" xr:uid="{00000000-0005-0000-0000-00000F5D0000}"/>
    <cellStyle name="Note 2 2 5 2 5 2" xfId="23823" xr:uid="{00000000-0005-0000-0000-0000105D0000}"/>
    <cellStyle name="Note 2 2 5 2 5 2 2" xfId="23824" xr:uid="{00000000-0005-0000-0000-0000115D0000}"/>
    <cellStyle name="Note 2 2 5 2 5 3" xfId="23825" xr:uid="{00000000-0005-0000-0000-0000125D0000}"/>
    <cellStyle name="Note 2 2 5 2 6" xfId="23826" xr:uid="{00000000-0005-0000-0000-0000135D0000}"/>
    <cellStyle name="Note 2 2 5 2 6 2" xfId="23827" xr:uid="{00000000-0005-0000-0000-0000145D0000}"/>
    <cellStyle name="Note 2 2 5 2 6 2 2" xfId="23828" xr:uid="{00000000-0005-0000-0000-0000155D0000}"/>
    <cellStyle name="Note 2 2 5 2 6 3" xfId="23829" xr:uid="{00000000-0005-0000-0000-0000165D0000}"/>
    <cellStyle name="Note 2 2 5 2 7" xfId="23830" xr:uid="{00000000-0005-0000-0000-0000175D0000}"/>
    <cellStyle name="Note 2 2 5 2 7 2" xfId="23831" xr:uid="{00000000-0005-0000-0000-0000185D0000}"/>
    <cellStyle name="Note 2 2 5 2 8" xfId="23832" xr:uid="{00000000-0005-0000-0000-0000195D0000}"/>
    <cellStyle name="Note 2 2 5 2 8 2" xfId="23833" xr:uid="{00000000-0005-0000-0000-00001A5D0000}"/>
    <cellStyle name="Note 2 2 5 2 9" xfId="23834" xr:uid="{00000000-0005-0000-0000-00001B5D0000}"/>
    <cellStyle name="Note 2 2 5 3" xfId="23835" xr:uid="{00000000-0005-0000-0000-00001C5D0000}"/>
    <cellStyle name="Note 2 2 5 4" xfId="23836" xr:uid="{00000000-0005-0000-0000-00001D5D0000}"/>
    <cellStyle name="Note 2 2 5 4 2" xfId="23837" xr:uid="{00000000-0005-0000-0000-00001E5D0000}"/>
    <cellStyle name="Note 2 2 5 4 3" xfId="23838" xr:uid="{00000000-0005-0000-0000-00001F5D0000}"/>
    <cellStyle name="Note 2 2 5 5" xfId="23839" xr:uid="{00000000-0005-0000-0000-0000205D0000}"/>
    <cellStyle name="Note 2 2 5 5 2" xfId="23840" xr:uid="{00000000-0005-0000-0000-0000215D0000}"/>
    <cellStyle name="Note 2 2 5 5 2 2" xfId="23841" xr:uid="{00000000-0005-0000-0000-0000225D0000}"/>
    <cellStyle name="Note 2 2 5 5 3" xfId="23842" xr:uid="{00000000-0005-0000-0000-0000235D0000}"/>
    <cellStyle name="Note 2 2 5 6" xfId="23843" xr:uid="{00000000-0005-0000-0000-0000245D0000}"/>
    <cellStyle name="Note 2 2 5 6 2" xfId="23844" xr:uid="{00000000-0005-0000-0000-0000255D0000}"/>
    <cellStyle name="Note 2 2 5 6 2 2" xfId="23845" xr:uid="{00000000-0005-0000-0000-0000265D0000}"/>
    <cellStyle name="Note 2 2 5 6 3" xfId="23846" xr:uid="{00000000-0005-0000-0000-0000275D0000}"/>
    <cellStyle name="Note 2 2 5 7" xfId="23847" xr:uid="{00000000-0005-0000-0000-0000285D0000}"/>
    <cellStyle name="Note 2 2 5 7 2" xfId="23848" xr:uid="{00000000-0005-0000-0000-0000295D0000}"/>
    <cellStyle name="Note 2 2 5 7 2 2" xfId="23849" xr:uid="{00000000-0005-0000-0000-00002A5D0000}"/>
    <cellStyle name="Note 2 2 5 7 3" xfId="23850" xr:uid="{00000000-0005-0000-0000-00002B5D0000}"/>
    <cellStyle name="Note 2 2 5 8" xfId="23851" xr:uid="{00000000-0005-0000-0000-00002C5D0000}"/>
    <cellStyle name="Note 2 2 5 8 2" xfId="23852" xr:uid="{00000000-0005-0000-0000-00002D5D0000}"/>
    <cellStyle name="Note 2 2 5 9" xfId="23853" xr:uid="{00000000-0005-0000-0000-00002E5D0000}"/>
    <cellStyle name="Note 2 2 5 9 2" xfId="23854" xr:uid="{00000000-0005-0000-0000-00002F5D0000}"/>
    <cellStyle name="Note 2 2 6" xfId="23855" xr:uid="{00000000-0005-0000-0000-0000305D0000}"/>
    <cellStyle name="Note 2 2 6 2" xfId="23856" xr:uid="{00000000-0005-0000-0000-0000315D0000}"/>
    <cellStyle name="Note 2 2 6 2 10" xfId="23857" xr:uid="{00000000-0005-0000-0000-0000325D0000}"/>
    <cellStyle name="Note 2 2 6 2 2" xfId="23858" xr:uid="{00000000-0005-0000-0000-0000335D0000}"/>
    <cellStyle name="Note 2 2 6 2 3" xfId="23859" xr:uid="{00000000-0005-0000-0000-0000345D0000}"/>
    <cellStyle name="Note 2 2 6 2 4" xfId="23860" xr:uid="{00000000-0005-0000-0000-0000355D0000}"/>
    <cellStyle name="Note 2 2 6 2 4 2" xfId="23861" xr:uid="{00000000-0005-0000-0000-0000365D0000}"/>
    <cellStyle name="Note 2 2 6 2 4 2 2" xfId="23862" xr:uid="{00000000-0005-0000-0000-0000375D0000}"/>
    <cellStyle name="Note 2 2 6 2 4 3" xfId="23863" xr:uid="{00000000-0005-0000-0000-0000385D0000}"/>
    <cellStyle name="Note 2 2 6 2 5" xfId="23864" xr:uid="{00000000-0005-0000-0000-0000395D0000}"/>
    <cellStyle name="Note 2 2 6 2 5 2" xfId="23865" xr:uid="{00000000-0005-0000-0000-00003A5D0000}"/>
    <cellStyle name="Note 2 2 6 2 5 2 2" xfId="23866" xr:uid="{00000000-0005-0000-0000-00003B5D0000}"/>
    <cellStyle name="Note 2 2 6 2 5 3" xfId="23867" xr:uid="{00000000-0005-0000-0000-00003C5D0000}"/>
    <cellStyle name="Note 2 2 6 2 6" xfId="23868" xr:uid="{00000000-0005-0000-0000-00003D5D0000}"/>
    <cellStyle name="Note 2 2 6 2 6 2" xfId="23869" xr:uid="{00000000-0005-0000-0000-00003E5D0000}"/>
    <cellStyle name="Note 2 2 6 2 6 2 2" xfId="23870" xr:uid="{00000000-0005-0000-0000-00003F5D0000}"/>
    <cellStyle name="Note 2 2 6 2 6 3" xfId="23871" xr:uid="{00000000-0005-0000-0000-0000405D0000}"/>
    <cellStyle name="Note 2 2 6 2 7" xfId="23872" xr:uid="{00000000-0005-0000-0000-0000415D0000}"/>
    <cellStyle name="Note 2 2 6 2 7 2" xfId="23873" xr:uid="{00000000-0005-0000-0000-0000425D0000}"/>
    <cellStyle name="Note 2 2 6 2 8" xfId="23874" xr:uid="{00000000-0005-0000-0000-0000435D0000}"/>
    <cellStyle name="Note 2 2 6 2 8 2" xfId="23875" xr:uid="{00000000-0005-0000-0000-0000445D0000}"/>
    <cellStyle name="Note 2 2 6 2 9" xfId="23876" xr:uid="{00000000-0005-0000-0000-0000455D0000}"/>
    <cellStyle name="Note 2 2 6 3" xfId="23877" xr:uid="{00000000-0005-0000-0000-0000465D0000}"/>
    <cellStyle name="Note 2 2 6 4" xfId="23878" xr:uid="{00000000-0005-0000-0000-0000475D0000}"/>
    <cellStyle name="Note 2 2 6 4 2" xfId="23879" xr:uid="{00000000-0005-0000-0000-0000485D0000}"/>
    <cellStyle name="Note 2 2 6 4 2 2" xfId="23880" xr:uid="{00000000-0005-0000-0000-0000495D0000}"/>
    <cellStyle name="Note 2 2 6 4 3" xfId="23881" xr:uid="{00000000-0005-0000-0000-00004A5D0000}"/>
    <cellStyle name="Note 2 2 6 5" xfId="23882" xr:uid="{00000000-0005-0000-0000-00004B5D0000}"/>
    <cellStyle name="Note 2 2 6 5 2" xfId="23883" xr:uid="{00000000-0005-0000-0000-00004C5D0000}"/>
    <cellStyle name="Note 2 2 6 5 2 2" xfId="23884" xr:uid="{00000000-0005-0000-0000-00004D5D0000}"/>
    <cellStyle name="Note 2 2 6 5 3" xfId="23885" xr:uid="{00000000-0005-0000-0000-00004E5D0000}"/>
    <cellStyle name="Note 2 2 7" xfId="23886" xr:uid="{00000000-0005-0000-0000-00004F5D0000}"/>
    <cellStyle name="Note 2 2 7 2" xfId="23887" xr:uid="{00000000-0005-0000-0000-0000505D0000}"/>
    <cellStyle name="Note 2 2 7 3" xfId="23888" xr:uid="{00000000-0005-0000-0000-0000515D0000}"/>
    <cellStyle name="Note 2 2 7 3 2" xfId="23889" xr:uid="{00000000-0005-0000-0000-0000525D0000}"/>
    <cellStyle name="Note 2 2 7 3 3" xfId="23890" xr:uid="{00000000-0005-0000-0000-0000535D0000}"/>
    <cellStyle name="Note 2 2 7 4" xfId="23891" xr:uid="{00000000-0005-0000-0000-0000545D0000}"/>
    <cellStyle name="Note 2 2 7 4 2" xfId="23892" xr:uid="{00000000-0005-0000-0000-0000555D0000}"/>
    <cellStyle name="Note 2 2 7 4 2 2" xfId="23893" xr:uid="{00000000-0005-0000-0000-0000565D0000}"/>
    <cellStyle name="Note 2 2 7 4 3" xfId="23894" xr:uid="{00000000-0005-0000-0000-0000575D0000}"/>
    <cellStyle name="Note 2 2 7 5" xfId="23895" xr:uid="{00000000-0005-0000-0000-0000585D0000}"/>
    <cellStyle name="Note 2 2 7 5 2" xfId="23896" xr:uid="{00000000-0005-0000-0000-0000595D0000}"/>
    <cellStyle name="Note 2 2 7 5 2 2" xfId="23897" xr:uid="{00000000-0005-0000-0000-00005A5D0000}"/>
    <cellStyle name="Note 2 2 7 5 3" xfId="23898" xr:uid="{00000000-0005-0000-0000-00005B5D0000}"/>
    <cellStyle name="Note 2 2 7 6" xfId="23899" xr:uid="{00000000-0005-0000-0000-00005C5D0000}"/>
    <cellStyle name="Note 2 2 7 6 2" xfId="23900" xr:uid="{00000000-0005-0000-0000-00005D5D0000}"/>
    <cellStyle name="Note 2 2 7 6 2 2" xfId="23901" xr:uid="{00000000-0005-0000-0000-00005E5D0000}"/>
    <cellStyle name="Note 2 2 7 6 3" xfId="23902" xr:uid="{00000000-0005-0000-0000-00005F5D0000}"/>
    <cellStyle name="Note 2 2 7 7" xfId="23903" xr:uid="{00000000-0005-0000-0000-0000605D0000}"/>
    <cellStyle name="Note 2 2 7 7 2" xfId="23904" xr:uid="{00000000-0005-0000-0000-0000615D0000}"/>
    <cellStyle name="Note 2 2 7 8" xfId="23905" xr:uid="{00000000-0005-0000-0000-0000625D0000}"/>
    <cellStyle name="Note 2 2 7 8 2" xfId="23906" xr:uid="{00000000-0005-0000-0000-0000635D0000}"/>
    <cellStyle name="Note 2 2 7 9" xfId="23907" xr:uid="{00000000-0005-0000-0000-0000645D0000}"/>
    <cellStyle name="Note 2 2 8" xfId="23908" xr:uid="{00000000-0005-0000-0000-0000655D0000}"/>
    <cellStyle name="Note 2 2 8 2" xfId="23909" xr:uid="{00000000-0005-0000-0000-0000665D0000}"/>
    <cellStyle name="Note 2 2 8 3" xfId="23910" xr:uid="{00000000-0005-0000-0000-0000675D0000}"/>
    <cellStyle name="Note 2 2 8 4" xfId="23911" xr:uid="{00000000-0005-0000-0000-0000685D0000}"/>
    <cellStyle name="Note 2 2 8 5" xfId="23912" xr:uid="{00000000-0005-0000-0000-0000695D0000}"/>
    <cellStyle name="Note 2 2 8 5 2" xfId="23913" xr:uid="{00000000-0005-0000-0000-00006A5D0000}"/>
    <cellStyle name="Note 2 2 8 6" xfId="23914" xr:uid="{00000000-0005-0000-0000-00006B5D0000}"/>
    <cellStyle name="Note 2 2 8 7" xfId="23915" xr:uid="{00000000-0005-0000-0000-00006C5D0000}"/>
    <cellStyle name="Note 2 2 9" xfId="23916" xr:uid="{00000000-0005-0000-0000-00006D5D0000}"/>
    <cellStyle name="Note 2 20" xfId="23917" xr:uid="{00000000-0005-0000-0000-00006E5D0000}"/>
    <cellStyle name="Note 2 21" xfId="23918" xr:uid="{00000000-0005-0000-0000-00006F5D0000}"/>
    <cellStyle name="Note 2 3" xfId="23919" xr:uid="{00000000-0005-0000-0000-0000705D0000}"/>
    <cellStyle name="Note 2 3 10" xfId="23920" xr:uid="{00000000-0005-0000-0000-0000715D0000}"/>
    <cellStyle name="Note 2 3 10 2" xfId="23921" xr:uid="{00000000-0005-0000-0000-0000725D0000}"/>
    <cellStyle name="Note 2 3 10 2 2" xfId="23922" xr:uid="{00000000-0005-0000-0000-0000735D0000}"/>
    <cellStyle name="Note 2 3 10 3" xfId="23923" xr:uid="{00000000-0005-0000-0000-0000745D0000}"/>
    <cellStyle name="Note 2 3 10 4" xfId="23924" xr:uid="{00000000-0005-0000-0000-0000755D0000}"/>
    <cellStyle name="Note 2 3 10 5" xfId="23925" xr:uid="{00000000-0005-0000-0000-0000765D0000}"/>
    <cellStyle name="Note 2 3 11" xfId="23926" xr:uid="{00000000-0005-0000-0000-0000775D0000}"/>
    <cellStyle name="Note 2 3 11 2" xfId="23927" xr:uid="{00000000-0005-0000-0000-0000785D0000}"/>
    <cellStyle name="Note 2 3 11 2 2" xfId="23928" xr:uid="{00000000-0005-0000-0000-0000795D0000}"/>
    <cellStyle name="Note 2 3 11 3" xfId="23929" xr:uid="{00000000-0005-0000-0000-00007A5D0000}"/>
    <cellStyle name="Note 2 3 12" xfId="23930" xr:uid="{00000000-0005-0000-0000-00007B5D0000}"/>
    <cellStyle name="Note 2 3 12 2" xfId="23931" xr:uid="{00000000-0005-0000-0000-00007C5D0000}"/>
    <cellStyle name="Note 2 3 12 2 2" xfId="23932" xr:uid="{00000000-0005-0000-0000-00007D5D0000}"/>
    <cellStyle name="Note 2 3 12 3" xfId="23933" xr:uid="{00000000-0005-0000-0000-00007E5D0000}"/>
    <cellStyle name="Note 2 3 13" xfId="23934" xr:uid="{00000000-0005-0000-0000-00007F5D0000}"/>
    <cellStyle name="Note 2 3 13 2" xfId="23935" xr:uid="{00000000-0005-0000-0000-0000805D0000}"/>
    <cellStyle name="Note 2 3 14" xfId="23936" xr:uid="{00000000-0005-0000-0000-0000815D0000}"/>
    <cellStyle name="Note 2 3 14 2" xfId="23937" xr:uid="{00000000-0005-0000-0000-0000825D0000}"/>
    <cellStyle name="Note 2 3 15" xfId="23938" xr:uid="{00000000-0005-0000-0000-0000835D0000}"/>
    <cellStyle name="Note 2 3 16" xfId="23939" xr:uid="{00000000-0005-0000-0000-0000845D0000}"/>
    <cellStyle name="Note 2 3 17" xfId="23940" xr:uid="{00000000-0005-0000-0000-0000855D0000}"/>
    <cellStyle name="Note 2 3 2" xfId="23941" xr:uid="{00000000-0005-0000-0000-0000865D0000}"/>
    <cellStyle name="Note 2 3 2 10" xfId="23942" xr:uid="{00000000-0005-0000-0000-0000875D0000}"/>
    <cellStyle name="Note 2 3 2 10 2" xfId="23943" xr:uid="{00000000-0005-0000-0000-0000885D0000}"/>
    <cellStyle name="Note 2 3 2 10 2 2" xfId="23944" xr:uid="{00000000-0005-0000-0000-0000895D0000}"/>
    <cellStyle name="Note 2 3 2 10 3" xfId="23945" xr:uid="{00000000-0005-0000-0000-00008A5D0000}"/>
    <cellStyle name="Note 2 3 2 11" xfId="23946" xr:uid="{00000000-0005-0000-0000-00008B5D0000}"/>
    <cellStyle name="Note 2 3 2 11 2" xfId="23947" xr:uid="{00000000-0005-0000-0000-00008C5D0000}"/>
    <cellStyle name="Note 2 3 2 12" xfId="23948" xr:uid="{00000000-0005-0000-0000-00008D5D0000}"/>
    <cellStyle name="Note 2 3 2 12 2" xfId="23949" xr:uid="{00000000-0005-0000-0000-00008E5D0000}"/>
    <cellStyle name="Note 2 3 2 13" xfId="23950" xr:uid="{00000000-0005-0000-0000-00008F5D0000}"/>
    <cellStyle name="Note 2 3 2 14" xfId="23951" xr:uid="{00000000-0005-0000-0000-0000905D0000}"/>
    <cellStyle name="Note 2 3 2 15" xfId="23952" xr:uid="{00000000-0005-0000-0000-0000915D0000}"/>
    <cellStyle name="Note 2 3 2 2" xfId="23953" xr:uid="{00000000-0005-0000-0000-0000925D0000}"/>
    <cellStyle name="Note 2 3 2 2 2" xfId="23954" xr:uid="{00000000-0005-0000-0000-0000935D0000}"/>
    <cellStyle name="Note 2 3 2 2 2 2" xfId="23955" xr:uid="{00000000-0005-0000-0000-0000945D0000}"/>
    <cellStyle name="Note 2 3 2 2 2 3" xfId="23956" xr:uid="{00000000-0005-0000-0000-0000955D0000}"/>
    <cellStyle name="Note 2 3 2 2 2 3 2" xfId="23957" xr:uid="{00000000-0005-0000-0000-0000965D0000}"/>
    <cellStyle name="Note 2 3 2 2 2 3 3" xfId="23958" xr:uid="{00000000-0005-0000-0000-0000975D0000}"/>
    <cellStyle name="Note 2 3 2 2 2 4" xfId="23959" xr:uid="{00000000-0005-0000-0000-0000985D0000}"/>
    <cellStyle name="Note 2 3 2 2 2 4 2" xfId="23960" xr:uid="{00000000-0005-0000-0000-0000995D0000}"/>
    <cellStyle name="Note 2 3 2 2 2 4 2 2" xfId="23961" xr:uid="{00000000-0005-0000-0000-00009A5D0000}"/>
    <cellStyle name="Note 2 3 2 2 2 4 3" xfId="23962" xr:uid="{00000000-0005-0000-0000-00009B5D0000}"/>
    <cellStyle name="Note 2 3 2 2 2 5" xfId="23963" xr:uid="{00000000-0005-0000-0000-00009C5D0000}"/>
    <cellStyle name="Note 2 3 2 2 2 5 2" xfId="23964" xr:uid="{00000000-0005-0000-0000-00009D5D0000}"/>
    <cellStyle name="Note 2 3 2 2 2 5 2 2" xfId="23965" xr:uid="{00000000-0005-0000-0000-00009E5D0000}"/>
    <cellStyle name="Note 2 3 2 2 2 5 3" xfId="23966" xr:uid="{00000000-0005-0000-0000-00009F5D0000}"/>
    <cellStyle name="Note 2 3 2 2 2 6" xfId="23967" xr:uid="{00000000-0005-0000-0000-0000A05D0000}"/>
    <cellStyle name="Note 2 3 2 2 2 6 2" xfId="23968" xr:uid="{00000000-0005-0000-0000-0000A15D0000}"/>
    <cellStyle name="Note 2 3 2 2 2 6 2 2" xfId="23969" xr:uid="{00000000-0005-0000-0000-0000A25D0000}"/>
    <cellStyle name="Note 2 3 2 2 2 6 3" xfId="23970" xr:uid="{00000000-0005-0000-0000-0000A35D0000}"/>
    <cellStyle name="Note 2 3 2 2 2 7" xfId="23971" xr:uid="{00000000-0005-0000-0000-0000A45D0000}"/>
    <cellStyle name="Note 2 3 2 2 2 7 2" xfId="23972" xr:uid="{00000000-0005-0000-0000-0000A55D0000}"/>
    <cellStyle name="Note 2 3 2 2 2 8" xfId="23973" xr:uid="{00000000-0005-0000-0000-0000A65D0000}"/>
    <cellStyle name="Note 2 3 2 2 2 8 2" xfId="23974" xr:uid="{00000000-0005-0000-0000-0000A75D0000}"/>
    <cellStyle name="Note 2 3 2 2 2 9" xfId="23975" xr:uid="{00000000-0005-0000-0000-0000A85D0000}"/>
    <cellStyle name="Note 2 3 2 2 3" xfId="23976" xr:uid="{00000000-0005-0000-0000-0000A95D0000}"/>
    <cellStyle name="Note 2 3 2 2 3 2" xfId="23977" xr:uid="{00000000-0005-0000-0000-0000AA5D0000}"/>
    <cellStyle name="Note 2 3 2 2 3 3" xfId="23978" xr:uid="{00000000-0005-0000-0000-0000AB5D0000}"/>
    <cellStyle name="Note 2 3 2 2 3 3 2" xfId="23979" xr:uid="{00000000-0005-0000-0000-0000AC5D0000}"/>
    <cellStyle name="Note 2 3 2 2 3 3 3" xfId="23980" xr:uid="{00000000-0005-0000-0000-0000AD5D0000}"/>
    <cellStyle name="Note 2 3 2 2 3 4" xfId="23981" xr:uid="{00000000-0005-0000-0000-0000AE5D0000}"/>
    <cellStyle name="Note 2 3 2 2 3 4 2" xfId="23982" xr:uid="{00000000-0005-0000-0000-0000AF5D0000}"/>
    <cellStyle name="Note 2 3 2 2 3 4 2 2" xfId="23983" xr:uid="{00000000-0005-0000-0000-0000B05D0000}"/>
    <cellStyle name="Note 2 3 2 2 3 4 3" xfId="23984" xr:uid="{00000000-0005-0000-0000-0000B15D0000}"/>
    <cellStyle name="Note 2 3 2 2 3 5" xfId="23985" xr:uid="{00000000-0005-0000-0000-0000B25D0000}"/>
    <cellStyle name="Note 2 3 2 2 3 5 2" xfId="23986" xr:uid="{00000000-0005-0000-0000-0000B35D0000}"/>
    <cellStyle name="Note 2 3 2 2 3 5 2 2" xfId="23987" xr:uid="{00000000-0005-0000-0000-0000B45D0000}"/>
    <cellStyle name="Note 2 3 2 2 3 5 3" xfId="23988" xr:uid="{00000000-0005-0000-0000-0000B55D0000}"/>
    <cellStyle name="Note 2 3 2 2 3 6" xfId="23989" xr:uid="{00000000-0005-0000-0000-0000B65D0000}"/>
    <cellStyle name="Note 2 3 2 2 3 6 2" xfId="23990" xr:uid="{00000000-0005-0000-0000-0000B75D0000}"/>
    <cellStyle name="Note 2 3 2 2 3 6 2 2" xfId="23991" xr:uid="{00000000-0005-0000-0000-0000B85D0000}"/>
    <cellStyle name="Note 2 3 2 2 3 6 3" xfId="23992" xr:uid="{00000000-0005-0000-0000-0000B95D0000}"/>
    <cellStyle name="Note 2 3 2 2 3 7" xfId="23993" xr:uid="{00000000-0005-0000-0000-0000BA5D0000}"/>
    <cellStyle name="Note 2 3 2 2 3 7 2" xfId="23994" xr:uid="{00000000-0005-0000-0000-0000BB5D0000}"/>
    <cellStyle name="Note 2 3 2 2 3 8" xfId="23995" xr:uid="{00000000-0005-0000-0000-0000BC5D0000}"/>
    <cellStyle name="Note 2 3 2 2 3 8 2" xfId="23996" xr:uid="{00000000-0005-0000-0000-0000BD5D0000}"/>
    <cellStyle name="Note 2 3 2 2 3 9" xfId="23997" xr:uid="{00000000-0005-0000-0000-0000BE5D0000}"/>
    <cellStyle name="Note 2 3 2 2 4" xfId="23998" xr:uid="{00000000-0005-0000-0000-0000BF5D0000}"/>
    <cellStyle name="Note 2 3 2 2 4 2" xfId="23999" xr:uid="{00000000-0005-0000-0000-0000C05D0000}"/>
    <cellStyle name="Note 2 3 2 2 4 3" xfId="24000" xr:uid="{00000000-0005-0000-0000-0000C15D0000}"/>
    <cellStyle name="Note 2 3 2 2 4 3 2" xfId="24001" xr:uid="{00000000-0005-0000-0000-0000C25D0000}"/>
    <cellStyle name="Note 2 3 2 2 4 3 2 2" xfId="24002" xr:uid="{00000000-0005-0000-0000-0000C35D0000}"/>
    <cellStyle name="Note 2 3 2 2 4 3 3" xfId="24003" xr:uid="{00000000-0005-0000-0000-0000C45D0000}"/>
    <cellStyle name="Note 2 3 2 2 4 4" xfId="24004" xr:uid="{00000000-0005-0000-0000-0000C55D0000}"/>
    <cellStyle name="Note 2 3 2 2 4 4 2" xfId="24005" xr:uid="{00000000-0005-0000-0000-0000C65D0000}"/>
    <cellStyle name="Note 2 3 2 2 4 4 2 2" xfId="24006" xr:uid="{00000000-0005-0000-0000-0000C75D0000}"/>
    <cellStyle name="Note 2 3 2 2 4 4 3" xfId="24007" xr:uid="{00000000-0005-0000-0000-0000C85D0000}"/>
    <cellStyle name="Note 2 3 2 2 4 5" xfId="24008" xr:uid="{00000000-0005-0000-0000-0000C95D0000}"/>
    <cellStyle name="Note 2 3 2 2 4 5 2" xfId="24009" xr:uid="{00000000-0005-0000-0000-0000CA5D0000}"/>
    <cellStyle name="Note 2 3 2 2 4 5 2 2" xfId="24010" xr:uid="{00000000-0005-0000-0000-0000CB5D0000}"/>
    <cellStyle name="Note 2 3 2 2 4 5 3" xfId="24011" xr:uid="{00000000-0005-0000-0000-0000CC5D0000}"/>
    <cellStyle name="Note 2 3 2 2 4 6" xfId="24012" xr:uid="{00000000-0005-0000-0000-0000CD5D0000}"/>
    <cellStyle name="Note 2 3 2 2 4 6 2" xfId="24013" xr:uid="{00000000-0005-0000-0000-0000CE5D0000}"/>
    <cellStyle name="Note 2 3 2 2 4 7" xfId="24014" xr:uid="{00000000-0005-0000-0000-0000CF5D0000}"/>
    <cellStyle name="Note 2 3 2 2 4 7 2" xfId="24015" xr:uid="{00000000-0005-0000-0000-0000D05D0000}"/>
    <cellStyle name="Note 2 3 2 2 4 8" xfId="24016" xr:uid="{00000000-0005-0000-0000-0000D15D0000}"/>
    <cellStyle name="Note 2 3 2 2 4 9" xfId="24017" xr:uid="{00000000-0005-0000-0000-0000D25D0000}"/>
    <cellStyle name="Note 2 3 2 2 5" xfId="24018" xr:uid="{00000000-0005-0000-0000-0000D35D0000}"/>
    <cellStyle name="Note 2 3 2 2 5 2" xfId="24019" xr:uid="{00000000-0005-0000-0000-0000D45D0000}"/>
    <cellStyle name="Note 2 3 2 2 5 3" xfId="24020" xr:uid="{00000000-0005-0000-0000-0000D55D0000}"/>
    <cellStyle name="Note 2 3 2 2 6" xfId="24021" xr:uid="{00000000-0005-0000-0000-0000D65D0000}"/>
    <cellStyle name="Note 2 3 2 2 6 2" xfId="24022" xr:uid="{00000000-0005-0000-0000-0000D75D0000}"/>
    <cellStyle name="Note 2 3 2 2 6 2 2" xfId="24023" xr:uid="{00000000-0005-0000-0000-0000D85D0000}"/>
    <cellStyle name="Note 2 3 2 2 6 2 2 2" xfId="24024" xr:uid="{00000000-0005-0000-0000-0000D95D0000}"/>
    <cellStyle name="Note 2 3 2 2 6 2 3" xfId="24025" xr:uid="{00000000-0005-0000-0000-0000DA5D0000}"/>
    <cellStyle name="Note 2 3 2 2 6 3" xfId="24026" xr:uid="{00000000-0005-0000-0000-0000DB5D0000}"/>
    <cellStyle name="Note 2 3 2 2 6 3 2" xfId="24027" xr:uid="{00000000-0005-0000-0000-0000DC5D0000}"/>
    <cellStyle name="Note 2 3 2 2 6 3 2 2" xfId="24028" xr:uid="{00000000-0005-0000-0000-0000DD5D0000}"/>
    <cellStyle name="Note 2 3 2 2 6 3 3" xfId="24029" xr:uid="{00000000-0005-0000-0000-0000DE5D0000}"/>
    <cellStyle name="Note 2 3 2 2 6 4" xfId="24030" xr:uid="{00000000-0005-0000-0000-0000DF5D0000}"/>
    <cellStyle name="Note 2 3 2 2 6 4 2" xfId="24031" xr:uid="{00000000-0005-0000-0000-0000E05D0000}"/>
    <cellStyle name="Note 2 3 2 2 6 4 2 2" xfId="24032" xr:uid="{00000000-0005-0000-0000-0000E15D0000}"/>
    <cellStyle name="Note 2 3 2 2 6 4 3" xfId="24033" xr:uid="{00000000-0005-0000-0000-0000E25D0000}"/>
    <cellStyle name="Note 2 3 2 2 6 5" xfId="24034" xr:uid="{00000000-0005-0000-0000-0000E35D0000}"/>
    <cellStyle name="Note 2 3 2 2 6 5 2" xfId="24035" xr:uid="{00000000-0005-0000-0000-0000E45D0000}"/>
    <cellStyle name="Note 2 3 2 2 6 6" xfId="24036" xr:uid="{00000000-0005-0000-0000-0000E55D0000}"/>
    <cellStyle name="Note 2 3 2 2 6 6 2" xfId="24037" xr:uid="{00000000-0005-0000-0000-0000E65D0000}"/>
    <cellStyle name="Note 2 3 2 2 6 7" xfId="24038" xr:uid="{00000000-0005-0000-0000-0000E75D0000}"/>
    <cellStyle name="Note 2 3 2 2 7" xfId="24039" xr:uid="{00000000-0005-0000-0000-0000E85D0000}"/>
    <cellStyle name="Note 2 3 2 2 7 2" xfId="24040" xr:uid="{00000000-0005-0000-0000-0000E95D0000}"/>
    <cellStyle name="Note 2 3 2 2 7 2 2" xfId="24041" xr:uid="{00000000-0005-0000-0000-0000EA5D0000}"/>
    <cellStyle name="Note 2 3 2 2 7 3" xfId="24042" xr:uid="{00000000-0005-0000-0000-0000EB5D0000}"/>
    <cellStyle name="Note 2 3 2 2 8" xfId="24043" xr:uid="{00000000-0005-0000-0000-0000EC5D0000}"/>
    <cellStyle name="Note 2 3 2 2 8 2" xfId="24044" xr:uid="{00000000-0005-0000-0000-0000ED5D0000}"/>
    <cellStyle name="Note 2 3 2 2 8 2 2" xfId="24045" xr:uid="{00000000-0005-0000-0000-0000EE5D0000}"/>
    <cellStyle name="Note 2 3 2 2 8 3" xfId="24046" xr:uid="{00000000-0005-0000-0000-0000EF5D0000}"/>
    <cellStyle name="Note 2 3 2 3" xfId="24047" xr:uid="{00000000-0005-0000-0000-0000F05D0000}"/>
    <cellStyle name="Note 2 3 2 3 10" xfId="24048" xr:uid="{00000000-0005-0000-0000-0000F15D0000}"/>
    <cellStyle name="Note 2 3 2 3 2" xfId="24049" xr:uid="{00000000-0005-0000-0000-0000F25D0000}"/>
    <cellStyle name="Note 2 3 2 3 2 2" xfId="24050" xr:uid="{00000000-0005-0000-0000-0000F35D0000}"/>
    <cellStyle name="Note 2 3 2 3 2 3" xfId="24051" xr:uid="{00000000-0005-0000-0000-0000F45D0000}"/>
    <cellStyle name="Note 2 3 2 3 2 3 2" xfId="24052" xr:uid="{00000000-0005-0000-0000-0000F55D0000}"/>
    <cellStyle name="Note 2 3 2 3 2 3 3" xfId="24053" xr:uid="{00000000-0005-0000-0000-0000F65D0000}"/>
    <cellStyle name="Note 2 3 2 3 2 4" xfId="24054" xr:uid="{00000000-0005-0000-0000-0000F75D0000}"/>
    <cellStyle name="Note 2 3 2 3 2 4 2" xfId="24055" xr:uid="{00000000-0005-0000-0000-0000F85D0000}"/>
    <cellStyle name="Note 2 3 2 3 2 4 2 2" xfId="24056" xr:uid="{00000000-0005-0000-0000-0000F95D0000}"/>
    <cellStyle name="Note 2 3 2 3 2 4 3" xfId="24057" xr:uid="{00000000-0005-0000-0000-0000FA5D0000}"/>
    <cellStyle name="Note 2 3 2 3 2 5" xfId="24058" xr:uid="{00000000-0005-0000-0000-0000FB5D0000}"/>
    <cellStyle name="Note 2 3 2 3 2 5 2" xfId="24059" xr:uid="{00000000-0005-0000-0000-0000FC5D0000}"/>
    <cellStyle name="Note 2 3 2 3 2 5 2 2" xfId="24060" xr:uid="{00000000-0005-0000-0000-0000FD5D0000}"/>
    <cellStyle name="Note 2 3 2 3 2 5 3" xfId="24061" xr:uid="{00000000-0005-0000-0000-0000FE5D0000}"/>
    <cellStyle name="Note 2 3 2 3 2 6" xfId="24062" xr:uid="{00000000-0005-0000-0000-0000FF5D0000}"/>
    <cellStyle name="Note 2 3 2 3 2 6 2" xfId="24063" xr:uid="{00000000-0005-0000-0000-0000005E0000}"/>
    <cellStyle name="Note 2 3 2 3 2 6 2 2" xfId="24064" xr:uid="{00000000-0005-0000-0000-0000015E0000}"/>
    <cellStyle name="Note 2 3 2 3 2 6 3" xfId="24065" xr:uid="{00000000-0005-0000-0000-0000025E0000}"/>
    <cellStyle name="Note 2 3 2 3 2 7" xfId="24066" xr:uid="{00000000-0005-0000-0000-0000035E0000}"/>
    <cellStyle name="Note 2 3 2 3 2 7 2" xfId="24067" xr:uid="{00000000-0005-0000-0000-0000045E0000}"/>
    <cellStyle name="Note 2 3 2 3 2 8" xfId="24068" xr:uid="{00000000-0005-0000-0000-0000055E0000}"/>
    <cellStyle name="Note 2 3 2 3 2 8 2" xfId="24069" xr:uid="{00000000-0005-0000-0000-0000065E0000}"/>
    <cellStyle name="Note 2 3 2 3 2 9" xfId="24070" xr:uid="{00000000-0005-0000-0000-0000075E0000}"/>
    <cellStyle name="Note 2 3 2 3 3" xfId="24071" xr:uid="{00000000-0005-0000-0000-0000085E0000}"/>
    <cellStyle name="Note 2 3 2 3 4" xfId="24072" xr:uid="{00000000-0005-0000-0000-0000095E0000}"/>
    <cellStyle name="Note 2 3 2 3 4 2" xfId="24073" xr:uid="{00000000-0005-0000-0000-00000A5E0000}"/>
    <cellStyle name="Note 2 3 2 3 4 3" xfId="24074" xr:uid="{00000000-0005-0000-0000-00000B5E0000}"/>
    <cellStyle name="Note 2 3 2 3 5" xfId="24075" xr:uid="{00000000-0005-0000-0000-00000C5E0000}"/>
    <cellStyle name="Note 2 3 2 3 5 2" xfId="24076" xr:uid="{00000000-0005-0000-0000-00000D5E0000}"/>
    <cellStyle name="Note 2 3 2 3 5 2 2" xfId="24077" xr:uid="{00000000-0005-0000-0000-00000E5E0000}"/>
    <cellStyle name="Note 2 3 2 3 5 3" xfId="24078" xr:uid="{00000000-0005-0000-0000-00000F5E0000}"/>
    <cellStyle name="Note 2 3 2 3 6" xfId="24079" xr:uid="{00000000-0005-0000-0000-0000105E0000}"/>
    <cellStyle name="Note 2 3 2 3 6 2" xfId="24080" xr:uid="{00000000-0005-0000-0000-0000115E0000}"/>
    <cellStyle name="Note 2 3 2 3 6 2 2" xfId="24081" xr:uid="{00000000-0005-0000-0000-0000125E0000}"/>
    <cellStyle name="Note 2 3 2 3 6 3" xfId="24082" xr:uid="{00000000-0005-0000-0000-0000135E0000}"/>
    <cellStyle name="Note 2 3 2 3 7" xfId="24083" xr:uid="{00000000-0005-0000-0000-0000145E0000}"/>
    <cellStyle name="Note 2 3 2 3 7 2" xfId="24084" xr:uid="{00000000-0005-0000-0000-0000155E0000}"/>
    <cellStyle name="Note 2 3 2 3 7 2 2" xfId="24085" xr:uid="{00000000-0005-0000-0000-0000165E0000}"/>
    <cellStyle name="Note 2 3 2 3 7 3" xfId="24086" xr:uid="{00000000-0005-0000-0000-0000175E0000}"/>
    <cellStyle name="Note 2 3 2 3 8" xfId="24087" xr:uid="{00000000-0005-0000-0000-0000185E0000}"/>
    <cellStyle name="Note 2 3 2 3 8 2" xfId="24088" xr:uid="{00000000-0005-0000-0000-0000195E0000}"/>
    <cellStyle name="Note 2 3 2 3 9" xfId="24089" xr:uid="{00000000-0005-0000-0000-00001A5E0000}"/>
    <cellStyle name="Note 2 3 2 3 9 2" xfId="24090" xr:uid="{00000000-0005-0000-0000-00001B5E0000}"/>
    <cellStyle name="Note 2 3 2 4" xfId="24091" xr:uid="{00000000-0005-0000-0000-00001C5E0000}"/>
    <cellStyle name="Note 2 3 2 4 2" xfId="24092" xr:uid="{00000000-0005-0000-0000-00001D5E0000}"/>
    <cellStyle name="Note 2 3 2 4 2 10" xfId="24093" xr:uid="{00000000-0005-0000-0000-00001E5E0000}"/>
    <cellStyle name="Note 2 3 2 4 2 2" xfId="24094" xr:uid="{00000000-0005-0000-0000-00001F5E0000}"/>
    <cellStyle name="Note 2 3 2 4 2 3" xfId="24095" xr:uid="{00000000-0005-0000-0000-0000205E0000}"/>
    <cellStyle name="Note 2 3 2 4 2 4" xfId="24096" xr:uid="{00000000-0005-0000-0000-0000215E0000}"/>
    <cellStyle name="Note 2 3 2 4 2 4 2" xfId="24097" xr:uid="{00000000-0005-0000-0000-0000225E0000}"/>
    <cellStyle name="Note 2 3 2 4 2 4 2 2" xfId="24098" xr:uid="{00000000-0005-0000-0000-0000235E0000}"/>
    <cellStyle name="Note 2 3 2 4 2 4 3" xfId="24099" xr:uid="{00000000-0005-0000-0000-0000245E0000}"/>
    <cellStyle name="Note 2 3 2 4 2 5" xfId="24100" xr:uid="{00000000-0005-0000-0000-0000255E0000}"/>
    <cellStyle name="Note 2 3 2 4 2 5 2" xfId="24101" xr:uid="{00000000-0005-0000-0000-0000265E0000}"/>
    <cellStyle name="Note 2 3 2 4 2 5 2 2" xfId="24102" xr:uid="{00000000-0005-0000-0000-0000275E0000}"/>
    <cellStyle name="Note 2 3 2 4 2 5 3" xfId="24103" xr:uid="{00000000-0005-0000-0000-0000285E0000}"/>
    <cellStyle name="Note 2 3 2 4 2 6" xfId="24104" xr:uid="{00000000-0005-0000-0000-0000295E0000}"/>
    <cellStyle name="Note 2 3 2 4 2 6 2" xfId="24105" xr:uid="{00000000-0005-0000-0000-00002A5E0000}"/>
    <cellStyle name="Note 2 3 2 4 2 6 2 2" xfId="24106" xr:uid="{00000000-0005-0000-0000-00002B5E0000}"/>
    <cellStyle name="Note 2 3 2 4 2 6 3" xfId="24107" xr:uid="{00000000-0005-0000-0000-00002C5E0000}"/>
    <cellStyle name="Note 2 3 2 4 2 7" xfId="24108" xr:uid="{00000000-0005-0000-0000-00002D5E0000}"/>
    <cellStyle name="Note 2 3 2 4 2 7 2" xfId="24109" xr:uid="{00000000-0005-0000-0000-00002E5E0000}"/>
    <cellStyle name="Note 2 3 2 4 2 8" xfId="24110" xr:uid="{00000000-0005-0000-0000-00002F5E0000}"/>
    <cellStyle name="Note 2 3 2 4 2 8 2" xfId="24111" xr:uid="{00000000-0005-0000-0000-0000305E0000}"/>
    <cellStyle name="Note 2 3 2 4 2 9" xfId="24112" xr:uid="{00000000-0005-0000-0000-0000315E0000}"/>
    <cellStyle name="Note 2 3 2 4 3" xfId="24113" xr:uid="{00000000-0005-0000-0000-0000325E0000}"/>
    <cellStyle name="Note 2 3 2 4 4" xfId="24114" xr:uid="{00000000-0005-0000-0000-0000335E0000}"/>
    <cellStyle name="Note 2 3 2 4 4 2" xfId="24115" xr:uid="{00000000-0005-0000-0000-0000345E0000}"/>
    <cellStyle name="Note 2 3 2 4 4 2 2" xfId="24116" xr:uid="{00000000-0005-0000-0000-0000355E0000}"/>
    <cellStyle name="Note 2 3 2 4 4 3" xfId="24117" xr:uid="{00000000-0005-0000-0000-0000365E0000}"/>
    <cellStyle name="Note 2 3 2 4 5" xfId="24118" xr:uid="{00000000-0005-0000-0000-0000375E0000}"/>
    <cellStyle name="Note 2 3 2 4 5 2" xfId="24119" xr:uid="{00000000-0005-0000-0000-0000385E0000}"/>
    <cellStyle name="Note 2 3 2 4 5 2 2" xfId="24120" xr:uid="{00000000-0005-0000-0000-0000395E0000}"/>
    <cellStyle name="Note 2 3 2 4 5 3" xfId="24121" xr:uid="{00000000-0005-0000-0000-00003A5E0000}"/>
    <cellStyle name="Note 2 3 2 5" xfId="24122" xr:uid="{00000000-0005-0000-0000-00003B5E0000}"/>
    <cellStyle name="Note 2 3 2 5 2" xfId="24123" xr:uid="{00000000-0005-0000-0000-00003C5E0000}"/>
    <cellStyle name="Note 2 3 2 5 3" xfId="24124" xr:uid="{00000000-0005-0000-0000-00003D5E0000}"/>
    <cellStyle name="Note 2 3 2 5 3 2" xfId="24125" xr:uid="{00000000-0005-0000-0000-00003E5E0000}"/>
    <cellStyle name="Note 2 3 2 5 3 3" xfId="24126" xr:uid="{00000000-0005-0000-0000-00003F5E0000}"/>
    <cellStyle name="Note 2 3 2 5 4" xfId="24127" xr:uid="{00000000-0005-0000-0000-0000405E0000}"/>
    <cellStyle name="Note 2 3 2 5 4 2" xfId="24128" xr:uid="{00000000-0005-0000-0000-0000415E0000}"/>
    <cellStyle name="Note 2 3 2 5 4 2 2" xfId="24129" xr:uid="{00000000-0005-0000-0000-0000425E0000}"/>
    <cellStyle name="Note 2 3 2 5 4 3" xfId="24130" xr:uid="{00000000-0005-0000-0000-0000435E0000}"/>
    <cellStyle name="Note 2 3 2 5 5" xfId="24131" xr:uid="{00000000-0005-0000-0000-0000445E0000}"/>
    <cellStyle name="Note 2 3 2 5 5 2" xfId="24132" xr:uid="{00000000-0005-0000-0000-0000455E0000}"/>
    <cellStyle name="Note 2 3 2 5 5 2 2" xfId="24133" xr:uid="{00000000-0005-0000-0000-0000465E0000}"/>
    <cellStyle name="Note 2 3 2 5 5 3" xfId="24134" xr:uid="{00000000-0005-0000-0000-0000475E0000}"/>
    <cellStyle name="Note 2 3 2 5 6" xfId="24135" xr:uid="{00000000-0005-0000-0000-0000485E0000}"/>
    <cellStyle name="Note 2 3 2 5 6 2" xfId="24136" xr:uid="{00000000-0005-0000-0000-0000495E0000}"/>
    <cellStyle name="Note 2 3 2 5 6 2 2" xfId="24137" xr:uid="{00000000-0005-0000-0000-00004A5E0000}"/>
    <cellStyle name="Note 2 3 2 5 6 3" xfId="24138" xr:uid="{00000000-0005-0000-0000-00004B5E0000}"/>
    <cellStyle name="Note 2 3 2 5 7" xfId="24139" xr:uid="{00000000-0005-0000-0000-00004C5E0000}"/>
    <cellStyle name="Note 2 3 2 5 7 2" xfId="24140" xr:uid="{00000000-0005-0000-0000-00004D5E0000}"/>
    <cellStyle name="Note 2 3 2 5 8" xfId="24141" xr:uid="{00000000-0005-0000-0000-00004E5E0000}"/>
    <cellStyle name="Note 2 3 2 5 8 2" xfId="24142" xr:uid="{00000000-0005-0000-0000-00004F5E0000}"/>
    <cellStyle name="Note 2 3 2 5 9" xfId="24143" xr:uid="{00000000-0005-0000-0000-0000505E0000}"/>
    <cellStyle name="Note 2 3 2 6" xfId="24144" xr:uid="{00000000-0005-0000-0000-0000515E0000}"/>
    <cellStyle name="Note 2 3 2 6 2" xfId="24145" xr:uid="{00000000-0005-0000-0000-0000525E0000}"/>
    <cellStyle name="Note 2 3 2 6 3" xfId="24146" xr:uid="{00000000-0005-0000-0000-0000535E0000}"/>
    <cellStyle name="Note 2 3 2 7" xfId="24147" xr:uid="{00000000-0005-0000-0000-0000545E0000}"/>
    <cellStyle name="Note 2 3 2 8" xfId="24148" xr:uid="{00000000-0005-0000-0000-0000555E0000}"/>
    <cellStyle name="Note 2 3 2 8 2" xfId="24149" xr:uid="{00000000-0005-0000-0000-0000565E0000}"/>
    <cellStyle name="Note 2 3 2 8 2 2" xfId="24150" xr:uid="{00000000-0005-0000-0000-0000575E0000}"/>
    <cellStyle name="Note 2 3 2 8 3" xfId="24151" xr:uid="{00000000-0005-0000-0000-0000585E0000}"/>
    <cellStyle name="Note 2 3 2 8 4" xfId="24152" xr:uid="{00000000-0005-0000-0000-0000595E0000}"/>
    <cellStyle name="Note 2 3 2 8 5" xfId="24153" xr:uid="{00000000-0005-0000-0000-00005A5E0000}"/>
    <cellStyle name="Note 2 3 2 9" xfId="24154" xr:uid="{00000000-0005-0000-0000-00005B5E0000}"/>
    <cellStyle name="Note 2 3 2 9 2" xfId="24155" xr:uid="{00000000-0005-0000-0000-00005C5E0000}"/>
    <cellStyle name="Note 2 3 2 9 2 2" xfId="24156" xr:uid="{00000000-0005-0000-0000-00005D5E0000}"/>
    <cellStyle name="Note 2 3 2 9 3" xfId="24157" xr:uid="{00000000-0005-0000-0000-00005E5E0000}"/>
    <cellStyle name="Note 2 3 3" xfId="24158" xr:uid="{00000000-0005-0000-0000-00005F5E0000}"/>
    <cellStyle name="Note 2 3 3 10" xfId="24159" xr:uid="{00000000-0005-0000-0000-0000605E0000}"/>
    <cellStyle name="Note 2 3 3 10 2" xfId="24160" xr:uid="{00000000-0005-0000-0000-0000615E0000}"/>
    <cellStyle name="Note 2 3 3 10 2 2" xfId="24161" xr:uid="{00000000-0005-0000-0000-0000625E0000}"/>
    <cellStyle name="Note 2 3 3 10 3" xfId="24162" xr:uid="{00000000-0005-0000-0000-0000635E0000}"/>
    <cellStyle name="Note 2 3 3 11" xfId="24163" xr:uid="{00000000-0005-0000-0000-0000645E0000}"/>
    <cellStyle name="Note 2 3 3 11 2" xfId="24164" xr:uid="{00000000-0005-0000-0000-0000655E0000}"/>
    <cellStyle name="Note 2 3 3 12" xfId="24165" xr:uid="{00000000-0005-0000-0000-0000665E0000}"/>
    <cellStyle name="Note 2 3 3 12 2" xfId="24166" xr:uid="{00000000-0005-0000-0000-0000675E0000}"/>
    <cellStyle name="Note 2 3 3 13" xfId="24167" xr:uid="{00000000-0005-0000-0000-0000685E0000}"/>
    <cellStyle name="Note 2 3 3 14" xfId="24168" xr:uid="{00000000-0005-0000-0000-0000695E0000}"/>
    <cellStyle name="Note 2 3 3 15" xfId="24169" xr:uid="{00000000-0005-0000-0000-00006A5E0000}"/>
    <cellStyle name="Note 2 3 3 2" xfId="24170" xr:uid="{00000000-0005-0000-0000-00006B5E0000}"/>
    <cellStyle name="Note 2 3 3 2 2" xfId="24171" xr:uid="{00000000-0005-0000-0000-00006C5E0000}"/>
    <cellStyle name="Note 2 3 3 2 2 2" xfId="24172" xr:uid="{00000000-0005-0000-0000-00006D5E0000}"/>
    <cellStyle name="Note 2 3 3 2 2 3" xfId="24173" xr:uid="{00000000-0005-0000-0000-00006E5E0000}"/>
    <cellStyle name="Note 2 3 3 2 2 3 2" xfId="24174" xr:uid="{00000000-0005-0000-0000-00006F5E0000}"/>
    <cellStyle name="Note 2 3 3 2 2 3 3" xfId="24175" xr:uid="{00000000-0005-0000-0000-0000705E0000}"/>
    <cellStyle name="Note 2 3 3 2 2 4" xfId="24176" xr:uid="{00000000-0005-0000-0000-0000715E0000}"/>
    <cellStyle name="Note 2 3 3 2 2 4 2" xfId="24177" xr:uid="{00000000-0005-0000-0000-0000725E0000}"/>
    <cellStyle name="Note 2 3 3 2 2 4 2 2" xfId="24178" xr:uid="{00000000-0005-0000-0000-0000735E0000}"/>
    <cellStyle name="Note 2 3 3 2 2 4 3" xfId="24179" xr:uid="{00000000-0005-0000-0000-0000745E0000}"/>
    <cellStyle name="Note 2 3 3 2 2 5" xfId="24180" xr:uid="{00000000-0005-0000-0000-0000755E0000}"/>
    <cellStyle name="Note 2 3 3 2 2 5 2" xfId="24181" xr:uid="{00000000-0005-0000-0000-0000765E0000}"/>
    <cellStyle name="Note 2 3 3 2 2 5 2 2" xfId="24182" xr:uid="{00000000-0005-0000-0000-0000775E0000}"/>
    <cellStyle name="Note 2 3 3 2 2 5 3" xfId="24183" xr:uid="{00000000-0005-0000-0000-0000785E0000}"/>
    <cellStyle name="Note 2 3 3 2 2 6" xfId="24184" xr:uid="{00000000-0005-0000-0000-0000795E0000}"/>
    <cellStyle name="Note 2 3 3 2 2 6 2" xfId="24185" xr:uid="{00000000-0005-0000-0000-00007A5E0000}"/>
    <cellStyle name="Note 2 3 3 2 2 6 2 2" xfId="24186" xr:uid="{00000000-0005-0000-0000-00007B5E0000}"/>
    <cellStyle name="Note 2 3 3 2 2 6 3" xfId="24187" xr:uid="{00000000-0005-0000-0000-00007C5E0000}"/>
    <cellStyle name="Note 2 3 3 2 2 7" xfId="24188" xr:uid="{00000000-0005-0000-0000-00007D5E0000}"/>
    <cellStyle name="Note 2 3 3 2 2 7 2" xfId="24189" xr:uid="{00000000-0005-0000-0000-00007E5E0000}"/>
    <cellStyle name="Note 2 3 3 2 2 8" xfId="24190" xr:uid="{00000000-0005-0000-0000-00007F5E0000}"/>
    <cellStyle name="Note 2 3 3 2 2 8 2" xfId="24191" xr:uid="{00000000-0005-0000-0000-0000805E0000}"/>
    <cellStyle name="Note 2 3 3 2 2 9" xfId="24192" xr:uid="{00000000-0005-0000-0000-0000815E0000}"/>
    <cellStyle name="Note 2 3 3 2 3" xfId="24193" xr:uid="{00000000-0005-0000-0000-0000825E0000}"/>
    <cellStyle name="Note 2 3 3 2 3 2" xfId="24194" xr:uid="{00000000-0005-0000-0000-0000835E0000}"/>
    <cellStyle name="Note 2 3 3 2 3 3" xfId="24195" xr:uid="{00000000-0005-0000-0000-0000845E0000}"/>
    <cellStyle name="Note 2 3 3 2 3 3 2" xfId="24196" xr:uid="{00000000-0005-0000-0000-0000855E0000}"/>
    <cellStyle name="Note 2 3 3 2 3 3 3" xfId="24197" xr:uid="{00000000-0005-0000-0000-0000865E0000}"/>
    <cellStyle name="Note 2 3 3 2 3 4" xfId="24198" xr:uid="{00000000-0005-0000-0000-0000875E0000}"/>
    <cellStyle name="Note 2 3 3 2 3 4 2" xfId="24199" xr:uid="{00000000-0005-0000-0000-0000885E0000}"/>
    <cellStyle name="Note 2 3 3 2 3 4 2 2" xfId="24200" xr:uid="{00000000-0005-0000-0000-0000895E0000}"/>
    <cellStyle name="Note 2 3 3 2 3 4 3" xfId="24201" xr:uid="{00000000-0005-0000-0000-00008A5E0000}"/>
    <cellStyle name="Note 2 3 3 2 3 5" xfId="24202" xr:uid="{00000000-0005-0000-0000-00008B5E0000}"/>
    <cellStyle name="Note 2 3 3 2 3 5 2" xfId="24203" xr:uid="{00000000-0005-0000-0000-00008C5E0000}"/>
    <cellStyle name="Note 2 3 3 2 3 5 2 2" xfId="24204" xr:uid="{00000000-0005-0000-0000-00008D5E0000}"/>
    <cellStyle name="Note 2 3 3 2 3 5 3" xfId="24205" xr:uid="{00000000-0005-0000-0000-00008E5E0000}"/>
    <cellStyle name="Note 2 3 3 2 3 6" xfId="24206" xr:uid="{00000000-0005-0000-0000-00008F5E0000}"/>
    <cellStyle name="Note 2 3 3 2 3 6 2" xfId="24207" xr:uid="{00000000-0005-0000-0000-0000905E0000}"/>
    <cellStyle name="Note 2 3 3 2 3 6 2 2" xfId="24208" xr:uid="{00000000-0005-0000-0000-0000915E0000}"/>
    <cellStyle name="Note 2 3 3 2 3 6 3" xfId="24209" xr:uid="{00000000-0005-0000-0000-0000925E0000}"/>
    <cellStyle name="Note 2 3 3 2 3 7" xfId="24210" xr:uid="{00000000-0005-0000-0000-0000935E0000}"/>
    <cellStyle name="Note 2 3 3 2 3 7 2" xfId="24211" xr:uid="{00000000-0005-0000-0000-0000945E0000}"/>
    <cellStyle name="Note 2 3 3 2 3 8" xfId="24212" xr:uid="{00000000-0005-0000-0000-0000955E0000}"/>
    <cellStyle name="Note 2 3 3 2 3 8 2" xfId="24213" xr:uid="{00000000-0005-0000-0000-0000965E0000}"/>
    <cellStyle name="Note 2 3 3 2 3 9" xfId="24214" xr:uid="{00000000-0005-0000-0000-0000975E0000}"/>
    <cellStyle name="Note 2 3 3 2 4" xfId="24215" xr:uid="{00000000-0005-0000-0000-0000985E0000}"/>
    <cellStyle name="Note 2 3 3 2 4 2" xfId="24216" xr:uid="{00000000-0005-0000-0000-0000995E0000}"/>
    <cellStyle name="Note 2 3 3 2 4 3" xfId="24217" xr:uid="{00000000-0005-0000-0000-00009A5E0000}"/>
    <cellStyle name="Note 2 3 3 2 4 3 2" xfId="24218" xr:uid="{00000000-0005-0000-0000-00009B5E0000}"/>
    <cellStyle name="Note 2 3 3 2 4 3 2 2" xfId="24219" xr:uid="{00000000-0005-0000-0000-00009C5E0000}"/>
    <cellStyle name="Note 2 3 3 2 4 3 3" xfId="24220" xr:uid="{00000000-0005-0000-0000-00009D5E0000}"/>
    <cellStyle name="Note 2 3 3 2 4 4" xfId="24221" xr:uid="{00000000-0005-0000-0000-00009E5E0000}"/>
    <cellStyle name="Note 2 3 3 2 4 4 2" xfId="24222" xr:uid="{00000000-0005-0000-0000-00009F5E0000}"/>
    <cellStyle name="Note 2 3 3 2 4 4 2 2" xfId="24223" xr:uid="{00000000-0005-0000-0000-0000A05E0000}"/>
    <cellStyle name="Note 2 3 3 2 4 4 3" xfId="24224" xr:uid="{00000000-0005-0000-0000-0000A15E0000}"/>
    <cellStyle name="Note 2 3 3 2 4 5" xfId="24225" xr:uid="{00000000-0005-0000-0000-0000A25E0000}"/>
    <cellStyle name="Note 2 3 3 2 4 5 2" xfId="24226" xr:uid="{00000000-0005-0000-0000-0000A35E0000}"/>
    <cellStyle name="Note 2 3 3 2 4 5 2 2" xfId="24227" xr:uid="{00000000-0005-0000-0000-0000A45E0000}"/>
    <cellStyle name="Note 2 3 3 2 4 5 3" xfId="24228" xr:uid="{00000000-0005-0000-0000-0000A55E0000}"/>
    <cellStyle name="Note 2 3 3 2 4 6" xfId="24229" xr:uid="{00000000-0005-0000-0000-0000A65E0000}"/>
    <cellStyle name="Note 2 3 3 2 4 6 2" xfId="24230" xr:uid="{00000000-0005-0000-0000-0000A75E0000}"/>
    <cellStyle name="Note 2 3 3 2 4 7" xfId="24231" xr:uid="{00000000-0005-0000-0000-0000A85E0000}"/>
    <cellStyle name="Note 2 3 3 2 4 7 2" xfId="24232" xr:uid="{00000000-0005-0000-0000-0000A95E0000}"/>
    <cellStyle name="Note 2 3 3 2 4 8" xfId="24233" xr:uid="{00000000-0005-0000-0000-0000AA5E0000}"/>
    <cellStyle name="Note 2 3 3 2 4 9" xfId="24234" xr:uid="{00000000-0005-0000-0000-0000AB5E0000}"/>
    <cellStyle name="Note 2 3 3 2 5" xfId="24235" xr:uid="{00000000-0005-0000-0000-0000AC5E0000}"/>
    <cellStyle name="Note 2 3 3 2 5 2" xfId="24236" xr:uid="{00000000-0005-0000-0000-0000AD5E0000}"/>
    <cellStyle name="Note 2 3 3 2 5 3" xfId="24237" xr:uid="{00000000-0005-0000-0000-0000AE5E0000}"/>
    <cellStyle name="Note 2 3 3 2 6" xfId="24238" xr:uid="{00000000-0005-0000-0000-0000AF5E0000}"/>
    <cellStyle name="Note 2 3 3 2 6 2" xfId="24239" xr:uid="{00000000-0005-0000-0000-0000B05E0000}"/>
    <cellStyle name="Note 2 3 3 2 6 2 2" xfId="24240" xr:uid="{00000000-0005-0000-0000-0000B15E0000}"/>
    <cellStyle name="Note 2 3 3 2 6 2 2 2" xfId="24241" xr:uid="{00000000-0005-0000-0000-0000B25E0000}"/>
    <cellStyle name="Note 2 3 3 2 6 2 3" xfId="24242" xr:uid="{00000000-0005-0000-0000-0000B35E0000}"/>
    <cellStyle name="Note 2 3 3 2 6 3" xfId="24243" xr:uid="{00000000-0005-0000-0000-0000B45E0000}"/>
    <cellStyle name="Note 2 3 3 2 6 3 2" xfId="24244" xr:uid="{00000000-0005-0000-0000-0000B55E0000}"/>
    <cellStyle name="Note 2 3 3 2 6 3 2 2" xfId="24245" xr:uid="{00000000-0005-0000-0000-0000B65E0000}"/>
    <cellStyle name="Note 2 3 3 2 6 3 3" xfId="24246" xr:uid="{00000000-0005-0000-0000-0000B75E0000}"/>
    <cellStyle name="Note 2 3 3 2 6 4" xfId="24247" xr:uid="{00000000-0005-0000-0000-0000B85E0000}"/>
    <cellStyle name="Note 2 3 3 2 6 4 2" xfId="24248" xr:uid="{00000000-0005-0000-0000-0000B95E0000}"/>
    <cellStyle name="Note 2 3 3 2 6 4 2 2" xfId="24249" xr:uid="{00000000-0005-0000-0000-0000BA5E0000}"/>
    <cellStyle name="Note 2 3 3 2 6 4 3" xfId="24250" xr:uid="{00000000-0005-0000-0000-0000BB5E0000}"/>
    <cellStyle name="Note 2 3 3 2 6 5" xfId="24251" xr:uid="{00000000-0005-0000-0000-0000BC5E0000}"/>
    <cellStyle name="Note 2 3 3 2 6 5 2" xfId="24252" xr:uid="{00000000-0005-0000-0000-0000BD5E0000}"/>
    <cellStyle name="Note 2 3 3 2 6 6" xfId="24253" xr:uid="{00000000-0005-0000-0000-0000BE5E0000}"/>
    <cellStyle name="Note 2 3 3 2 6 6 2" xfId="24254" xr:uid="{00000000-0005-0000-0000-0000BF5E0000}"/>
    <cellStyle name="Note 2 3 3 2 6 7" xfId="24255" xr:uid="{00000000-0005-0000-0000-0000C05E0000}"/>
    <cellStyle name="Note 2 3 3 2 7" xfId="24256" xr:uid="{00000000-0005-0000-0000-0000C15E0000}"/>
    <cellStyle name="Note 2 3 3 2 7 2" xfId="24257" xr:uid="{00000000-0005-0000-0000-0000C25E0000}"/>
    <cellStyle name="Note 2 3 3 2 7 2 2" xfId="24258" xr:uid="{00000000-0005-0000-0000-0000C35E0000}"/>
    <cellStyle name="Note 2 3 3 2 7 3" xfId="24259" xr:uid="{00000000-0005-0000-0000-0000C45E0000}"/>
    <cellStyle name="Note 2 3 3 2 8" xfId="24260" xr:uid="{00000000-0005-0000-0000-0000C55E0000}"/>
    <cellStyle name="Note 2 3 3 2 8 2" xfId="24261" xr:uid="{00000000-0005-0000-0000-0000C65E0000}"/>
    <cellStyle name="Note 2 3 3 2 8 2 2" xfId="24262" xr:uid="{00000000-0005-0000-0000-0000C75E0000}"/>
    <cellStyle name="Note 2 3 3 2 8 3" xfId="24263" xr:uid="{00000000-0005-0000-0000-0000C85E0000}"/>
    <cellStyle name="Note 2 3 3 3" xfId="24264" xr:uid="{00000000-0005-0000-0000-0000C95E0000}"/>
    <cellStyle name="Note 2 3 3 3 10" xfId="24265" xr:uid="{00000000-0005-0000-0000-0000CA5E0000}"/>
    <cellStyle name="Note 2 3 3 3 2" xfId="24266" xr:uid="{00000000-0005-0000-0000-0000CB5E0000}"/>
    <cellStyle name="Note 2 3 3 3 2 2" xfId="24267" xr:uid="{00000000-0005-0000-0000-0000CC5E0000}"/>
    <cellStyle name="Note 2 3 3 3 2 3" xfId="24268" xr:uid="{00000000-0005-0000-0000-0000CD5E0000}"/>
    <cellStyle name="Note 2 3 3 3 2 3 2" xfId="24269" xr:uid="{00000000-0005-0000-0000-0000CE5E0000}"/>
    <cellStyle name="Note 2 3 3 3 2 3 3" xfId="24270" xr:uid="{00000000-0005-0000-0000-0000CF5E0000}"/>
    <cellStyle name="Note 2 3 3 3 2 4" xfId="24271" xr:uid="{00000000-0005-0000-0000-0000D05E0000}"/>
    <cellStyle name="Note 2 3 3 3 2 4 2" xfId="24272" xr:uid="{00000000-0005-0000-0000-0000D15E0000}"/>
    <cellStyle name="Note 2 3 3 3 2 4 2 2" xfId="24273" xr:uid="{00000000-0005-0000-0000-0000D25E0000}"/>
    <cellStyle name="Note 2 3 3 3 2 4 3" xfId="24274" xr:uid="{00000000-0005-0000-0000-0000D35E0000}"/>
    <cellStyle name="Note 2 3 3 3 2 5" xfId="24275" xr:uid="{00000000-0005-0000-0000-0000D45E0000}"/>
    <cellStyle name="Note 2 3 3 3 2 5 2" xfId="24276" xr:uid="{00000000-0005-0000-0000-0000D55E0000}"/>
    <cellStyle name="Note 2 3 3 3 2 5 2 2" xfId="24277" xr:uid="{00000000-0005-0000-0000-0000D65E0000}"/>
    <cellStyle name="Note 2 3 3 3 2 5 3" xfId="24278" xr:uid="{00000000-0005-0000-0000-0000D75E0000}"/>
    <cellStyle name="Note 2 3 3 3 2 6" xfId="24279" xr:uid="{00000000-0005-0000-0000-0000D85E0000}"/>
    <cellStyle name="Note 2 3 3 3 2 6 2" xfId="24280" xr:uid="{00000000-0005-0000-0000-0000D95E0000}"/>
    <cellStyle name="Note 2 3 3 3 2 6 2 2" xfId="24281" xr:uid="{00000000-0005-0000-0000-0000DA5E0000}"/>
    <cellStyle name="Note 2 3 3 3 2 6 3" xfId="24282" xr:uid="{00000000-0005-0000-0000-0000DB5E0000}"/>
    <cellStyle name="Note 2 3 3 3 2 7" xfId="24283" xr:uid="{00000000-0005-0000-0000-0000DC5E0000}"/>
    <cellStyle name="Note 2 3 3 3 2 7 2" xfId="24284" xr:uid="{00000000-0005-0000-0000-0000DD5E0000}"/>
    <cellStyle name="Note 2 3 3 3 2 8" xfId="24285" xr:uid="{00000000-0005-0000-0000-0000DE5E0000}"/>
    <cellStyle name="Note 2 3 3 3 2 8 2" xfId="24286" xr:uid="{00000000-0005-0000-0000-0000DF5E0000}"/>
    <cellStyle name="Note 2 3 3 3 2 9" xfId="24287" xr:uid="{00000000-0005-0000-0000-0000E05E0000}"/>
    <cellStyle name="Note 2 3 3 3 3" xfId="24288" xr:uid="{00000000-0005-0000-0000-0000E15E0000}"/>
    <cellStyle name="Note 2 3 3 3 4" xfId="24289" xr:uid="{00000000-0005-0000-0000-0000E25E0000}"/>
    <cellStyle name="Note 2 3 3 3 4 2" xfId="24290" xr:uid="{00000000-0005-0000-0000-0000E35E0000}"/>
    <cellStyle name="Note 2 3 3 3 4 3" xfId="24291" xr:uid="{00000000-0005-0000-0000-0000E45E0000}"/>
    <cellStyle name="Note 2 3 3 3 5" xfId="24292" xr:uid="{00000000-0005-0000-0000-0000E55E0000}"/>
    <cellStyle name="Note 2 3 3 3 5 2" xfId="24293" xr:uid="{00000000-0005-0000-0000-0000E65E0000}"/>
    <cellStyle name="Note 2 3 3 3 5 2 2" xfId="24294" xr:uid="{00000000-0005-0000-0000-0000E75E0000}"/>
    <cellStyle name="Note 2 3 3 3 5 3" xfId="24295" xr:uid="{00000000-0005-0000-0000-0000E85E0000}"/>
    <cellStyle name="Note 2 3 3 3 6" xfId="24296" xr:uid="{00000000-0005-0000-0000-0000E95E0000}"/>
    <cellStyle name="Note 2 3 3 3 6 2" xfId="24297" xr:uid="{00000000-0005-0000-0000-0000EA5E0000}"/>
    <cellStyle name="Note 2 3 3 3 6 2 2" xfId="24298" xr:uid="{00000000-0005-0000-0000-0000EB5E0000}"/>
    <cellStyle name="Note 2 3 3 3 6 3" xfId="24299" xr:uid="{00000000-0005-0000-0000-0000EC5E0000}"/>
    <cellStyle name="Note 2 3 3 3 7" xfId="24300" xr:uid="{00000000-0005-0000-0000-0000ED5E0000}"/>
    <cellStyle name="Note 2 3 3 3 7 2" xfId="24301" xr:uid="{00000000-0005-0000-0000-0000EE5E0000}"/>
    <cellStyle name="Note 2 3 3 3 7 2 2" xfId="24302" xr:uid="{00000000-0005-0000-0000-0000EF5E0000}"/>
    <cellStyle name="Note 2 3 3 3 7 3" xfId="24303" xr:uid="{00000000-0005-0000-0000-0000F05E0000}"/>
    <cellStyle name="Note 2 3 3 3 8" xfId="24304" xr:uid="{00000000-0005-0000-0000-0000F15E0000}"/>
    <cellStyle name="Note 2 3 3 3 8 2" xfId="24305" xr:uid="{00000000-0005-0000-0000-0000F25E0000}"/>
    <cellStyle name="Note 2 3 3 3 9" xfId="24306" xr:uid="{00000000-0005-0000-0000-0000F35E0000}"/>
    <cellStyle name="Note 2 3 3 3 9 2" xfId="24307" xr:uid="{00000000-0005-0000-0000-0000F45E0000}"/>
    <cellStyle name="Note 2 3 3 4" xfId="24308" xr:uid="{00000000-0005-0000-0000-0000F55E0000}"/>
    <cellStyle name="Note 2 3 3 4 2" xfId="24309" xr:uid="{00000000-0005-0000-0000-0000F65E0000}"/>
    <cellStyle name="Note 2 3 3 4 2 10" xfId="24310" xr:uid="{00000000-0005-0000-0000-0000F75E0000}"/>
    <cellStyle name="Note 2 3 3 4 2 2" xfId="24311" xr:uid="{00000000-0005-0000-0000-0000F85E0000}"/>
    <cellStyle name="Note 2 3 3 4 2 3" xfId="24312" xr:uid="{00000000-0005-0000-0000-0000F95E0000}"/>
    <cellStyle name="Note 2 3 3 4 2 4" xfId="24313" xr:uid="{00000000-0005-0000-0000-0000FA5E0000}"/>
    <cellStyle name="Note 2 3 3 4 2 4 2" xfId="24314" xr:uid="{00000000-0005-0000-0000-0000FB5E0000}"/>
    <cellStyle name="Note 2 3 3 4 2 4 2 2" xfId="24315" xr:uid="{00000000-0005-0000-0000-0000FC5E0000}"/>
    <cellStyle name="Note 2 3 3 4 2 4 3" xfId="24316" xr:uid="{00000000-0005-0000-0000-0000FD5E0000}"/>
    <cellStyle name="Note 2 3 3 4 2 5" xfId="24317" xr:uid="{00000000-0005-0000-0000-0000FE5E0000}"/>
    <cellStyle name="Note 2 3 3 4 2 5 2" xfId="24318" xr:uid="{00000000-0005-0000-0000-0000FF5E0000}"/>
    <cellStyle name="Note 2 3 3 4 2 5 2 2" xfId="24319" xr:uid="{00000000-0005-0000-0000-0000005F0000}"/>
    <cellStyle name="Note 2 3 3 4 2 5 3" xfId="24320" xr:uid="{00000000-0005-0000-0000-0000015F0000}"/>
    <cellStyle name="Note 2 3 3 4 2 6" xfId="24321" xr:uid="{00000000-0005-0000-0000-0000025F0000}"/>
    <cellStyle name="Note 2 3 3 4 2 6 2" xfId="24322" xr:uid="{00000000-0005-0000-0000-0000035F0000}"/>
    <cellStyle name="Note 2 3 3 4 2 6 2 2" xfId="24323" xr:uid="{00000000-0005-0000-0000-0000045F0000}"/>
    <cellStyle name="Note 2 3 3 4 2 6 3" xfId="24324" xr:uid="{00000000-0005-0000-0000-0000055F0000}"/>
    <cellStyle name="Note 2 3 3 4 2 7" xfId="24325" xr:uid="{00000000-0005-0000-0000-0000065F0000}"/>
    <cellStyle name="Note 2 3 3 4 2 7 2" xfId="24326" xr:uid="{00000000-0005-0000-0000-0000075F0000}"/>
    <cellStyle name="Note 2 3 3 4 2 8" xfId="24327" xr:uid="{00000000-0005-0000-0000-0000085F0000}"/>
    <cellStyle name="Note 2 3 3 4 2 8 2" xfId="24328" xr:uid="{00000000-0005-0000-0000-0000095F0000}"/>
    <cellStyle name="Note 2 3 3 4 2 9" xfId="24329" xr:uid="{00000000-0005-0000-0000-00000A5F0000}"/>
    <cellStyle name="Note 2 3 3 4 3" xfId="24330" xr:uid="{00000000-0005-0000-0000-00000B5F0000}"/>
    <cellStyle name="Note 2 3 3 4 4" xfId="24331" xr:uid="{00000000-0005-0000-0000-00000C5F0000}"/>
    <cellStyle name="Note 2 3 3 4 4 2" xfId="24332" xr:uid="{00000000-0005-0000-0000-00000D5F0000}"/>
    <cellStyle name="Note 2 3 3 4 4 2 2" xfId="24333" xr:uid="{00000000-0005-0000-0000-00000E5F0000}"/>
    <cellStyle name="Note 2 3 3 4 4 3" xfId="24334" xr:uid="{00000000-0005-0000-0000-00000F5F0000}"/>
    <cellStyle name="Note 2 3 3 4 5" xfId="24335" xr:uid="{00000000-0005-0000-0000-0000105F0000}"/>
    <cellStyle name="Note 2 3 3 4 5 2" xfId="24336" xr:uid="{00000000-0005-0000-0000-0000115F0000}"/>
    <cellStyle name="Note 2 3 3 4 5 2 2" xfId="24337" xr:uid="{00000000-0005-0000-0000-0000125F0000}"/>
    <cellStyle name="Note 2 3 3 4 5 3" xfId="24338" xr:uid="{00000000-0005-0000-0000-0000135F0000}"/>
    <cellStyle name="Note 2 3 3 5" xfId="24339" xr:uid="{00000000-0005-0000-0000-0000145F0000}"/>
    <cellStyle name="Note 2 3 3 5 2" xfId="24340" xr:uid="{00000000-0005-0000-0000-0000155F0000}"/>
    <cellStyle name="Note 2 3 3 5 3" xfId="24341" xr:uid="{00000000-0005-0000-0000-0000165F0000}"/>
    <cellStyle name="Note 2 3 3 5 3 2" xfId="24342" xr:uid="{00000000-0005-0000-0000-0000175F0000}"/>
    <cellStyle name="Note 2 3 3 5 3 3" xfId="24343" xr:uid="{00000000-0005-0000-0000-0000185F0000}"/>
    <cellStyle name="Note 2 3 3 5 4" xfId="24344" xr:uid="{00000000-0005-0000-0000-0000195F0000}"/>
    <cellStyle name="Note 2 3 3 5 4 2" xfId="24345" xr:uid="{00000000-0005-0000-0000-00001A5F0000}"/>
    <cellStyle name="Note 2 3 3 5 4 2 2" xfId="24346" xr:uid="{00000000-0005-0000-0000-00001B5F0000}"/>
    <cellStyle name="Note 2 3 3 5 4 3" xfId="24347" xr:uid="{00000000-0005-0000-0000-00001C5F0000}"/>
    <cellStyle name="Note 2 3 3 5 5" xfId="24348" xr:uid="{00000000-0005-0000-0000-00001D5F0000}"/>
    <cellStyle name="Note 2 3 3 5 5 2" xfId="24349" xr:uid="{00000000-0005-0000-0000-00001E5F0000}"/>
    <cellStyle name="Note 2 3 3 5 5 2 2" xfId="24350" xr:uid="{00000000-0005-0000-0000-00001F5F0000}"/>
    <cellStyle name="Note 2 3 3 5 5 3" xfId="24351" xr:uid="{00000000-0005-0000-0000-0000205F0000}"/>
    <cellStyle name="Note 2 3 3 5 6" xfId="24352" xr:uid="{00000000-0005-0000-0000-0000215F0000}"/>
    <cellStyle name="Note 2 3 3 5 6 2" xfId="24353" xr:uid="{00000000-0005-0000-0000-0000225F0000}"/>
    <cellStyle name="Note 2 3 3 5 6 2 2" xfId="24354" xr:uid="{00000000-0005-0000-0000-0000235F0000}"/>
    <cellStyle name="Note 2 3 3 5 6 3" xfId="24355" xr:uid="{00000000-0005-0000-0000-0000245F0000}"/>
    <cellStyle name="Note 2 3 3 5 7" xfId="24356" xr:uid="{00000000-0005-0000-0000-0000255F0000}"/>
    <cellStyle name="Note 2 3 3 5 7 2" xfId="24357" xr:uid="{00000000-0005-0000-0000-0000265F0000}"/>
    <cellStyle name="Note 2 3 3 5 8" xfId="24358" xr:uid="{00000000-0005-0000-0000-0000275F0000}"/>
    <cellStyle name="Note 2 3 3 5 8 2" xfId="24359" xr:uid="{00000000-0005-0000-0000-0000285F0000}"/>
    <cellStyle name="Note 2 3 3 5 9" xfId="24360" xr:uid="{00000000-0005-0000-0000-0000295F0000}"/>
    <cellStyle name="Note 2 3 3 6" xfId="24361" xr:uid="{00000000-0005-0000-0000-00002A5F0000}"/>
    <cellStyle name="Note 2 3 3 6 2" xfId="24362" xr:uid="{00000000-0005-0000-0000-00002B5F0000}"/>
    <cellStyle name="Note 2 3 3 6 3" xfId="24363" xr:uid="{00000000-0005-0000-0000-00002C5F0000}"/>
    <cellStyle name="Note 2 3 3 7" xfId="24364" xr:uid="{00000000-0005-0000-0000-00002D5F0000}"/>
    <cellStyle name="Note 2 3 3 8" xfId="24365" xr:uid="{00000000-0005-0000-0000-00002E5F0000}"/>
    <cellStyle name="Note 2 3 3 8 2" xfId="24366" xr:uid="{00000000-0005-0000-0000-00002F5F0000}"/>
    <cellStyle name="Note 2 3 3 8 2 2" xfId="24367" xr:uid="{00000000-0005-0000-0000-0000305F0000}"/>
    <cellStyle name="Note 2 3 3 8 3" xfId="24368" xr:uid="{00000000-0005-0000-0000-0000315F0000}"/>
    <cellStyle name="Note 2 3 3 8 4" xfId="24369" xr:uid="{00000000-0005-0000-0000-0000325F0000}"/>
    <cellStyle name="Note 2 3 3 8 5" xfId="24370" xr:uid="{00000000-0005-0000-0000-0000335F0000}"/>
    <cellStyle name="Note 2 3 3 9" xfId="24371" xr:uid="{00000000-0005-0000-0000-0000345F0000}"/>
    <cellStyle name="Note 2 3 3 9 2" xfId="24372" xr:uid="{00000000-0005-0000-0000-0000355F0000}"/>
    <cellStyle name="Note 2 3 3 9 2 2" xfId="24373" xr:uid="{00000000-0005-0000-0000-0000365F0000}"/>
    <cellStyle name="Note 2 3 3 9 3" xfId="24374" xr:uid="{00000000-0005-0000-0000-0000375F0000}"/>
    <cellStyle name="Note 2 3 4" xfId="24375" xr:uid="{00000000-0005-0000-0000-0000385F0000}"/>
    <cellStyle name="Note 2 3 4 2" xfId="24376" xr:uid="{00000000-0005-0000-0000-0000395F0000}"/>
    <cellStyle name="Note 2 3 4 2 2" xfId="24377" xr:uid="{00000000-0005-0000-0000-00003A5F0000}"/>
    <cellStyle name="Note 2 3 4 2 3" xfId="24378" xr:uid="{00000000-0005-0000-0000-00003B5F0000}"/>
    <cellStyle name="Note 2 3 4 2 3 2" xfId="24379" xr:uid="{00000000-0005-0000-0000-00003C5F0000}"/>
    <cellStyle name="Note 2 3 4 2 3 3" xfId="24380" xr:uid="{00000000-0005-0000-0000-00003D5F0000}"/>
    <cellStyle name="Note 2 3 4 2 4" xfId="24381" xr:uid="{00000000-0005-0000-0000-00003E5F0000}"/>
    <cellStyle name="Note 2 3 4 2 4 2" xfId="24382" xr:uid="{00000000-0005-0000-0000-00003F5F0000}"/>
    <cellStyle name="Note 2 3 4 2 4 2 2" xfId="24383" xr:uid="{00000000-0005-0000-0000-0000405F0000}"/>
    <cellStyle name="Note 2 3 4 2 4 3" xfId="24384" xr:uid="{00000000-0005-0000-0000-0000415F0000}"/>
    <cellStyle name="Note 2 3 4 2 5" xfId="24385" xr:uid="{00000000-0005-0000-0000-0000425F0000}"/>
    <cellStyle name="Note 2 3 4 2 5 2" xfId="24386" xr:uid="{00000000-0005-0000-0000-0000435F0000}"/>
    <cellStyle name="Note 2 3 4 2 5 2 2" xfId="24387" xr:uid="{00000000-0005-0000-0000-0000445F0000}"/>
    <cellStyle name="Note 2 3 4 2 5 3" xfId="24388" xr:uid="{00000000-0005-0000-0000-0000455F0000}"/>
    <cellStyle name="Note 2 3 4 2 6" xfId="24389" xr:uid="{00000000-0005-0000-0000-0000465F0000}"/>
    <cellStyle name="Note 2 3 4 2 6 2" xfId="24390" xr:uid="{00000000-0005-0000-0000-0000475F0000}"/>
    <cellStyle name="Note 2 3 4 2 6 2 2" xfId="24391" xr:uid="{00000000-0005-0000-0000-0000485F0000}"/>
    <cellStyle name="Note 2 3 4 2 6 3" xfId="24392" xr:uid="{00000000-0005-0000-0000-0000495F0000}"/>
    <cellStyle name="Note 2 3 4 2 7" xfId="24393" xr:uid="{00000000-0005-0000-0000-00004A5F0000}"/>
    <cellStyle name="Note 2 3 4 2 7 2" xfId="24394" xr:uid="{00000000-0005-0000-0000-00004B5F0000}"/>
    <cellStyle name="Note 2 3 4 2 8" xfId="24395" xr:uid="{00000000-0005-0000-0000-00004C5F0000}"/>
    <cellStyle name="Note 2 3 4 2 8 2" xfId="24396" xr:uid="{00000000-0005-0000-0000-00004D5F0000}"/>
    <cellStyle name="Note 2 3 4 2 9" xfId="24397" xr:uid="{00000000-0005-0000-0000-00004E5F0000}"/>
    <cellStyle name="Note 2 3 4 3" xfId="24398" xr:uid="{00000000-0005-0000-0000-00004F5F0000}"/>
    <cellStyle name="Note 2 3 4 3 2" xfId="24399" xr:uid="{00000000-0005-0000-0000-0000505F0000}"/>
    <cellStyle name="Note 2 3 4 3 3" xfId="24400" xr:uid="{00000000-0005-0000-0000-0000515F0000}"/>
    <cellStyle name="Note 2 3 4 3 3 2" xfId="24401" xr:uid="{00000000-0005-0000-0000-0000525F0000}"/>
    <cellStyle name="Note 2 3 4 3 3 3" xfId="24402" xr:uid="{00000000-0005-0000-0000-0000535F0000}"/>
    <cellStyle name="Note 2 3 4 3 4" xfId="24403" xr:uid="{00000000-0005-0000-0000-0000545F0000}"/>
    <cellStyle name="Note 2 3 4 3 4 2" xfId="24404" xr:uid="{00000000-0005-0000-0000-0000555F0000}"/>
    <cellStyle name="Note 2 3 4 3 4 2 2" xfId="24405" xr:uid="{00000000-0005-0000-0000-0000565F0000}"/>
    <cellStyle name="Note 2 3 4 3 4 3" xfId="24406" xr:uid="{00000000-0005-0000-0000-0000575F0000}"/>
    <cellStyle name="Note 2 3 4 3 5" xfId="24407" xr:uid="{00000000-0005-0000-0000-0000585F0000}"/>
    <cellStyle name="Note 2 3 4 3 5 2" xfId="24408" xr:uid="{00000000-0005-0000-0000-0000595F0000}"/>
    <cellStyle name="Note 2 3 4 3 5 2 2" xfId="24409" xr:uid="{00000000-0005-0000-0000-00005A5F0000}"/>
    <cellStyle name="Note 2 3 4 3 5 3" xfId="24410" xr:uid="{00000000-0005-0000-0000-00005B5F0000}"/>
    <cellStyle name="Note 2 3 4 3 6" xfId="24411" xr:uid="{00000000-0005-0000-0000-00005C5F0000}"/>
    <cellStyle name="Note 2 3 4 3 6 2" xfId="24412" xr:uid="{00000000-0005-0000-0000-00005D5F0000}"/>
    <cellStyle name="Note 2 3 4 3 6 2 2" xfId="24413" xr:uid="{00000000-0005-0000-0000-00005E5F0000}"/>
    <cellStyle name="Note 2 3 4 3 6 3" xfId="24414" xr:uid="{00000000-0005-0000-0000-00005F5F0000}"/>
    <cellStyle name="Note 2 3 4 3 7" xfId="24415" xr:uid="{00000000-0005-0000-0000-0000605F0000}"/>
    <cellStyle name="Note 2 3 4 3 7 2" xfId="24416" xr:uid="{00000000-0005-0000-0000-0000615F0000}"/>
    <cellStyle name="Note 2 3 4 3 8" xfId="24417" xr:uid="{00000000-0005-0000-0000-0000625F0000}"/>
    <cellStyle name="Note 2 3 4 3 8 2" xfId="24418" xr:uid="{00000000-0005-0000-0000-0000635F0000}"/>
    <cellStyle name="Note 2 3 4 3 9" xfId="24419" xr:uid="{00000000-0005-0000-0000-0000645F0000}"/>
    <cellStyle name="Note 2 3 4 4" xfId="24420" xr:uid="{00000000-0005-0000-0000-0000655F0000}"/>
    <cellStyle name="Note 2 3 4 4 2" xfId="24421" xr:uid="{00000000-0005-0000-0000-0000665F0000}"/>
    <cellStyle name="Note 2 3 4 4 3" xfId="24422" xr:uid="{00000000-0005-0000-0000-0000675F0000}"/>
    <cellStyle name="Note 2 3 4 4 3 2" xfId="24423" xr:uid="{00000000-0005-0000-0000-0000685F0000}"/>
    <cellStyle name="Note 2 3 4 4 3 2 2" xfId="24424" xr:uid="{00000000-0005-0000-0000-0000695F0000}"/>
    <cellStyle name="Note 2 3 4 4 3 3" xfId="24425" xr:uid="{00000000-0005-0000-0000-00006A5F0000}"/>
    <cellStyle name="Note 2 3 4 4 4" xfId="24426" xr:uid="{00000000-0005-0000-0000-00006B5F0000}"/>
    <cellStyle name="Note 2 3 4 4 4 2" xfId="24427" xr:uid="{00000000-0005-0000-0000-00006C5F0000}"/>
    <cellStyle name="Note 2 3 4 4 4 2 2" xfId="24428" xr:uid="{00000000-0005-0000-0000-00006D5F0000}"/>
    <cellStyle name="Note 2 3 4 4 4 3" xfId="24429" xr:uid="{00000000-0005-0000-0000-00006E5F0000}"/>
    <cellStyle name="Note 2 3 4 4 5" xfId="24430" xr:uid="{00000000-0005-0000-0000-00006F5F0000}"/>
    <cellStyle name="Note 2 3 4 4 5 2" xfId="24431" xr:uid="{00000000-0005-0000-0000-0000705F0000}"/>
    <cellStyle name="Note 2 3 4 4 5 2 2" xfId="24432" xr:uid="{00000000-0005-0000-0000-0000715F0000}"/>
    <cellStyle name="Note 2 3 4 4 5 3" xfId="24433" xr:uid="{00000000-0005-0000-0000-0000725F0000}"/>
    <cellStyle name="Note 2 3 4 4 6" xfId="24434" xr:uid="{00000000-0005-0000-0000-0000735F0000}"/>
    <cellStyle name="Note 2 3 4 4 6 2" xfId="24435" xr:uid="{00000000-0005-0000-0000-0000745F0000}"/>
    <cellStyle name="Note 2 3 4 4 7" xfId="24436" xr:uid="{00000000-0005-0000-0000-0000755F0000}"/>
    <cellStyle name="Note 2 3 4 4 7 2" xfId="24437" xr:uid="{00000000-0005-0000-0000-0000765F0000}"/>
    <cellStyle name="Note 2 3 4 4 8" xfId="24438" xr:uid="{00000000-0005-0000-0000-0000775F0000}"/>
    <cellStyle name="Note 2 3 4 4 9" xfId="24439" xr:uid="{00000000-0005-0000-0000-0000785F0000}"/>
    <cellStyle name="Note 2 3 4 5" xfId="24440" xr:uid="{00000000-0005-0000-0000-0000795F0000}"/>
    <cellStyle name="Note 2 3 4 5 2" xfId="24441" xr:uid="{00000000-0005-0000-0000-00007A5F0000}"/>
    <cellStyle name="Note 2 3 4 5 3" xfId="24442" xr:uid="{00000000-0005-0000-0000-00007B5F0000}"/>
    <cellStyle name="Note 2 3 4 6" xfId="24443" xr:uid="{00000000-0005-0000-0000-00007C5F0000}"/>
    <cellStyle name="Note 2 3 4 6 2" xfId="24444" xr:uid="{00000000-0005-0000-0000-00007D5F0000}"/>
    <cellStyle name="Note 2 3 4 6 2 2" xfId="24445" xr:uid="{00000000-0005-0000-0000-00007E5F0000}"/>
    <cellStyle name="Note 2 3 4 6 2 2 2" xfId="24446" xr:uid="{00000000-0005-0000-0000-00007F5F0000}"/>
    <cellStyle name="Note 2 3 4 6 2 3" xfId="24447" xr:uid="{00000000-0005-0000-0000-0000805F0000}"/>
    <cellStyle name="Note 2 3 4 6 3" xfId="24448" xr:uid="{00000000-0005-0000-0000-0000815F0000}"/>
    <cellStyle name="Note 2 3 4 6 3 2" xfId="24449" xr:uid="{00000000-0005-0000-0000-0000825F0000}"/>
    <cellStyle name="Note 2 3 4 6 3 2 2" xfId="24450" xr:uid="{00000000-0005-0000-0000-0000835F0000}"/>
    <cellStyle name="Note 2 3 4 6 3 3" xfId="24451" xr:uid="{00000000-0005-0000-0000-0000845F0000}"/>
    <cellStyle name="Note 2 3 4 6 4" xfId="24452" xr:uid="{00000000-0005-0000-0000-0000855F0000}"/>
    <cellStyle name="Note 2 3 4 6 4 2" xfId="24453" xr:uid="{00000000-0005-0000-0000-0000865F0000}"/>
    <cellStyle name="Note 2 3 4 6 4 2 2" xfId="24454" xr:uid="{00000000-0005-0000-0000-0000875F0000}"/>
    <cellStyle name="Note 2 3 4 6 4 3" xfId="24455" xr:uid="{00000000-0005-0000-0000-0000885F0000}"/>
    <cellStyle name="Note 2 3 4 6 5" xfId="24456" xr:uid="{00000000-0005-0000-0000-0000895F0000}"/>
    <cellStyle name="Note 2 3 4 6 5 2" xfId="24457" xr:uid="{00000000-0005-0000-0000-00008A5F0000}"/>
    <cellStyle name="Note 2 3 4 6 6" xfId="24458" xr:uid="{00000000-0005-0000-0000-00008B5F0000}"/>
    <cellStyle name="Note 2 3 4 6 6 2" xfId="24459" xr:uid="{00000000-0005-0000-0000-00008C5F0000}"/>
    <cellStyle name="Note 2 3 4 6 7" xfId="24460" xr:uid="{00000000-0005-0000-0000-00008D5F0000}"/>
    <cellStyle name="Note 2 3 4 7" xfId="24461" xr:uid="{00000000-0005-0000-0000-00008E5F0000}"/>
    <cellStyle name="Note 2 3 4 7 2" xfId="24462" xr:uid="{00000000-0005-0000-0000-00008F5F0000}"/>
    <cellStyle name="Note 2 3 4 7 2 2" xfId="24463" xr:uid="{00000000-0005-0000-0000-0000905F0000}"/>
    <cellStyle name="Note 2 3 4 7 3" xfId="24464" xr:uid="{00000000-0005-0000-0000-0000915F0000}"/>
    <cellStyle name="Note 2 3 4 8" xfId="24465" xr:uid="{00000000-0005-0000-0000-0000925F0000}"/>
    <cellStyle name="Note 2 3 4 8 2" xfId="24466" xr:uid="{00000000-0005-0000-0000-0000935F0000}"/>
    <cellStyle name="Note 2 3 4 8 2 2" xfId="24467" xr:uid="{00000000-0005-0000-0000-0000945F0000}"/>
    <cellStyle name="Note 2 3 4 8 3" xfId="24468" xr:uid="{00000000-0005-0000-0000-0000955F0000}"/>
    <cellStyle name="Note 2 3 5" xfId="24469" xr:uid="{00000000-0005-0000-0000-0000965F0000}"/>
    <cellStyle name="Note 2 3 5 10" xfId="24470" xr:uid="{00000000-0005-0000-0000-0000975F0000}"/>
    <cellStyle name="Note 2 3 5 2" xfId="24471" xr:uid="{00000000-0005-0000-0000-0000985F0000}"/>
    <cellStyle name="Note 2 3 5 2 2" xfId="24472" xr:uid="{00000000-0005-0000-0000-0000995F0000}"/>
    <cellStyle name="Note 2 3 5 2 3" xfId="24473" xr:uid="{00000000-0005-0000-0000-00009A5F0000}"/>
    <cellStyle name="Note 2 3 5 2 3 2" xfId="24474" xr:uid="{00000000-0005-0000-0000-00009B5F0000}"/>
    <cellStyle name="Note 2 3 5 2 3 3" xfId="24475" xr:uid="{00000000-0005-0000-0000-00009C5F0000}"/>
    <cellStyle name="Note 2 3 5 2 4" xfId="24476" xr:uid="{00000000-0005-0000-0000-00009D5F0000}"/>
    <cellStyle name="Note 2 3 5 2 4 2" xfId="24477" xr:uid="{00000000-0005-0000-0000-00009E5F0000}"/>
    <cellStyle name="Note 2 3 5 2 4 2 2" xfId="24478" xr:uid="{00000000-0005-0000-0000-00009F5F0000}"/>
    <cellStyle name="Note 2 3 5 2 4 3" xfId="24479" xr:uid="{00000000-0005-0000-0000-0000A05F0000}"/>
    <cellStyle name="Note 2 3 5 2 5" xfId="24480" xr:uid="{00000000-0005-0000-0000-0000A15F0000}"/>
    <cellStyle name="Note 2 3 5 2 5 2" xfId="24481" xr:uid="{00000000-0005-0000-0000-0000A25F0000}"/>
    <cellStyle name="Note 2 3 5 2 5 2 2" xfId="24482" xr:uid="{00000000-0005-0000-0000-0000A35F0000}"/>
    <cellStyle name="Note 2 3 5 2 5 3" xfId="24483" xr:uid="{00000000-0005-0000-0000-0000A45F0000}"/>
    <cellStyle name="Note 2 3 5 2 6" xfId="24484" xr:uid="{00000000-0005-0000-0000-0000A55F0000}"/>
    <cellStyle name="Note 2 3 5 2 6 2" xfId="24485" xr:uid="{00000000-0005-0000-0000-0000A65F0000}"/>
    <cellStyle name="Note 2 3 5 2 6 2 2" xfId="24486" xr:uid="{00000000-0005-0000-0000-0000A75F0000}"/>
    <cellStyle name="Note 2 3 5 2 6 3" xfId="24487" xr:uid="{00000000-0005-0000-0000-0000A85F0000}"/>
    <cellStyle name="Note 2 3 5 2 7" xfId="24488" xr:uid="{00000000-0005-0000-0000-0000A95F0000}"/>
    <cellStyle name="Note 2 3 5 2 7 2" xfId="24489" xr:uid="{00000000-0005-0000-0000-0000AA5F0000}"/>
    <cellStyle name="Note 2 3 5 2 8" xfId="24490" xr:uid="{00000000-0005-0000-0000-0000AB5F0000}"/>
    <cellStyle name="Note 2 3 5 2 8 2" xfId="24491" xr:uid="{00000000-0005-0000-0000-0000AC5F0000}"/>
    <cellStyle name="Note 2 3 5 2 9" xfId="24492" xr:uid="{00000000-0005-0000-0000-0000AD5F0000}"/>
    <cellStyle name="Note 2 3 5 3" xfId="24493" xr:uid="{00000000-0005-0000-0000-0000AE5F0000}"/>
    <cellStyle name="Note 2 3 5 4" xfId="24494" xr:uid="{00000000-0005-0000-0000-0000AF5F0000}"/>
    <cellStyle name="Note 2 3 5 4 2" xfId="24495" xr:uid="{00000000-0005-0000-0000-0000B05F0000}"/>
    <cellStyle name="Note 2 3 5 4 3" xfId="24496" xr:uid="{00000000-0005-0000-0000-0000B15F0000}"/>
    <cellStyle name="Note 2 3 5 5" xfId="24497" xr:uid="{00000000-0005-0000-0000-0000B25F0000}"/>
    <cellStyle name="Note 2 3 5 5 2" xfId="24498" xr:uid="{00000000-0005-0000-0000-0000B35F0000}"/>
    <cellStyle name="Note 2 3 5 5 2 2" xfId="24499" xr:uid="{00000000-0005-0000-0000-0000B45F0000}"/>
    <cellStyle name="Note 2 3 5 5 3" xfId="24500" xr:uid="{00000000-0005-0000-0000-0000B55F0000}"/>
    <cellStyle name="Note 2 3 5 6" xfId="24501" xr:uid="{00000000-0005-0000-0000-0000B65F0000}"/>
    <cellStyle name="Note 2 3 5 6 2" xfId="24502" xr:uid="{00000000-0005-0000-0000-0000B75F0000}"/>
    <cellStyle name="Note 2 3 5 6 2 2" xfId="24503" xr:uid="{00000000-0005-0000-0000-0000B85F0000}"/>
    <cellStyle name="Note 2 3 5 6 3" xfId="24504" xr:uid="{00000000-0005-0000-0000-0000B95F0000}"/>
    <cellStyle name="Note 2 3 5 7" xfId="24505" xr:uid="{00000000-0005-0000-0000-0000BA5F0000}"/>
    <cellStyle name="Note 2 3 5 7 2" xfId="24506" xr:uid="{00000000-0005-0000-0000-0000BB5F0000}"/>
    <cellStyle name="Note 2 3 5 7 2 2" xfId="24507" xr:uid="{00000000-0005-0000-0000-0000BC5F0000}"/>
    <cellStyle name="Note 2 3 5 7 3" xfId="24508" xr:uid="{00000000-0005-0000-0000-0000BD5F0000}"/>
    <cellStyle name="Note 2 3 5 8" xfId="24509" xr:uid="{00000000-0005-0000-0000-0000BE5F0000}"/>
    <cellStyle name="Note 2 3 5 8 2" xfId="24510" xr:uid="{00000000-0005-0000-0000-0000BF5F0000}"/>
    <cellStyle name="Note 2 3 5 9" xfId="24511" xr:uid="{00000000-0005-0000-0000-0000C05F0000}"/>
    <cellStyle name="Note 2 3 5 9 2" xfId="24512" xr:uid="{00000000-0005-0000-0000-0000C15F0000}"/>
    <cellStyle name="Note 2 3 6" xfId="24513" xr:uid="{00000000-0005-0000-0000-0000C25F0000}"/>
    <cellStyle name="Note 2 3 6 2" xfId="24514" xr:uid="{00000000-0005-0000-0000-0000C35F0000}"/>
    <cellStyle name="Note 2 3 6 2 10" xfId="24515" xr:uid="{00000000-0005-0000-0000-0000C45F0000}"/>
    <cellStyle name="Note 2 3 6 2 2" xfId="24516" xr:uid="{00000000-0005-0000-0000-0000C55F0000}"/>
    <cellStyle name="Note 2 3 6 2 3" xfId="24517" xr:uid="{00000000-0005-0000-0000-0000C65F0000}"/>
    <cellStyle name="Note 2 3 6 2 4" xfId="24518" xr:uid="{00000000-0005-0000-0000-0000C75F0000}"/>
    <cellStyle name="Note 2 3 6 2 4 2" xfId="24519" xr:uid="{00000000-0005-0000-0000-0000C85F0000}"/>
    <cellStyle name="Note 2 3 6 2 4 2 2" xfId="24520" xr:uid="{00000000-0005-0000-0000-0000C95F0000}"/>
    <cellStyle name="Note 2 3 6 2 4 3" xfId="24521" xr:uid="{00000000-0005-0000-0000-0000CA5F0000}"/>
    <cellStyle name="Note 2 3 6 2 5" xfId="24522" xr:uid="{00000000-0005-0000-0000-0000CB5F0000}"/>
    <cellStyle name="Note 2 3 6 2 5 2" xfId="24523" xr:uid="{00000000-0005-0000-0000-0000CC5F0000}"/>
    <cellStyle name="Note 2 3 6 2 5 2 2" xfId="24524" xr:uid="{00000000-0005-0000-0000-0000CD5F0000}"/>
    <cellStyle name="Note 2 3 6 2 5 3" xfId="24525" xr:uid="{00000000-0005-0000-0000-0000CE5F0000}"/>
    <cellStyle name="Note 2 3 6 2 6" xfId="24526" xr:uid="{00000000-0005-0000-0000-0000CF5F0000}"/>
    <cellStyle name="Note 2 3 6 2 6 2" xfId="24527" xr:uid="{00000000-0005-0000-0000-0000D05F0000}"/>
    <cellStyle name="Note 2 3 6 2 6 2 2" xfId="24528" xr:uid="{00000000-0005-0000-0000-0000D15F0000}"/>
    <cellStyle name="Note 2 3 6 2 6 3" xfId="24529" xr:uid="{00000000-0005-0000-0000-0000D25F0000}"/>
    <cellStyle name="Note 2 3 6 2 7" xfId="24530" xr:uid="{00000000-0005-0000-0000-0000D35F0000}"/>
    <cellStyle name="Note 2 3 6 2 7 2" xfId="24531" xr:uid="{00000000-0005-0000-0000-0000D45F0000}"/>
    <cellStyle name="Note 2 3 6 2 8" xfId="24532" xr:uid="{00000000-0005-0000-0000-0000D55F0000}"/>
    <cellStyle name="Note 2 3 6 2 8 2" xfId="24533" xr:uid="{00000000-0005-0000-0000-0000D65F0000}"/>
    <cellStyle name="Note 2 3 6 2 9" xfId="24534" xr:uid="{00000000-0005-0000-0000-0000D75F0000}"/>
    <cellStyle name="Note 2 3 6 3" xfId="24535" xr:uid="{00000000-0005-0000-0000-0000D85F0000}"/>
    <cellStyle name="Note 2 3 6 4" xfId="24536" xr:uid="{00000000-0005-0000-0000-0000D95F0000}"/>
    <cellStyle name="Note 2 3 6 4 2" xfId="24537" xr:uid="{00000000-0005-0000-0000-0000DA5F0000}"/>
    <cellStyle name="Note 2 3 6 4 2 2" xfId="24538" xr:uid="{00000000-0005-0000-0000-0000DB5F0000}"/>
    <cellStyle name="Note 2 3 6 4 3" xfId="24539" xr:uid="{00000000-0005-0000-0000-0000DC5F0000}"/>
    <cellStyle name="Note 2 3 6 5" xfId="24540" xr:uid="{00000000-0005-0000-0000-0000DD5F0000}"/>
    <cellStyle name="Note 2 3 6 5 2" xfId="24541" xr:uid="{00000000-0005-0000-0000-0000DE5F0000}"/>
    <cellStyle name="Note 2 3 6 5 2 2" xfId="24542" xr:uid="{00000000-0005-0000-0000-0000DF5F0000}"/>
    <cellStyle name="Note 2 3 6 5 3" xfId="24543" xr:uid="{00000000-0005-0000-0000-0000E05F0000}"/>
    <cellStyle name="Note 2 3 7" xfId="24544" xr:uid="{00000000-0005-0000-0000-0000E15F0000}"/>
    <cellStyle name="Note 2 3 7 2" xfId="24545" xr:uid="{00000000-0005-0000-0000-0000E25F0000}"/>
    <cellStyle name="Note 2 3 7 3" xfId="24546" xr:uid="{00000000-0005-0000-0000-0000E35F0000}"/>
    <cellStyle name="Note 2 3 7 3 2" xfId="24547" xr:uid="{00000000-0005-0000-0000-0000E45F0000}"/>
    <cellStyle name="Note 2 3 7 3 3" xfId="24548" xr:uid="{00000000-0005-0000-0000-0000E55F0000}"/>
    <cellStyle name="Note 2 3 7 4" xfId="24549" xr:uid="{00000000-0005-0000-0000-0000E65F0000}"/>
    <cellStyle name="Note 2 3 7 4 2" xfId="24550" xr:uid="{00000000-0005-0000-0000-0000E75F0000}"/>
    <cellStyle name="Note 2 3 7 4 2 2" xfId="24551" xr:uid="{00000000-0005-0000-0000-0000E85F0000}"/>
    <cellStyle name="Note 2 3 7 4 3" xfId="24552" xr:uid="{00000000-0005-0000-0000-0000E95F0000}"/>
    <cellStyle name="Note 2 3 7 5" xfId="24553" xr:uid="{00000000-0005-0000-0000-0000EA5F0000}"/>
    <cellStyle name="Note 2 3 7 5 2" xfId="24554" xr:uid="{00000000-0005-0000-0000-0000EB5F0000}"/>
    <cellStyle name="Note 2 3 7 5 2 2" xfId="24555" xr:uid="{00000000-0005-0000-0000-0000EC5F0000}"/>
    <cellStyle name="Note 2 3 7 5 3" xfId="24556" xr:uid="{00000000-0005-0000-0000-0000ED5F0000}"/>
    <cellStyle name="Note 2 3 7 6" xfId="24557" xr:uid="{00000000-0005-0000-0000-0000EE5F0000}"/>
    <cellStyle name="Note 2 3 7 6 2" xfId="24558" xr:uid="{00000000-0005-0000-0000-0000EF5F0000}"/>
    <cellStyle name="Note 2 3 7 6 2 2" xfId="24559" xr:uid="{00000000-0005-0000-0000-0000F05F0000}"/>
    <cellStyle name="Note 2 3 7 6 3" xfId="24560" xr:uid="{00000000-0005-0000-0000-0000F15F0000}"/>
    <cellStyle name="Note 2 3 7 7" xfId="24561" xr:uid="{00000000-0005-0000-0000-0000F25F0000}"/>
    <cellStyle name="Note 2 3 7 7 2" xfId="24562" xr:uid="{00000000-0005-0000-0000-0000F35F0000}"/>
    <cellStyle name="Note 2 3 7 8" xfId="24563" xr:uid="{00000000-0005-0000-0000-0000F45F0000}"/>
    <cellStyle name="Note 2 3 7 8 2" xfId="24564" xr:uid="{00000000-0005-0000-0000-0000F55F0000}"/>
    <cellStyle name="Note 2 3 7 9" xfId="24565" xr:uid="{00000000-0005-0000-0000-0000F65F0000}"/>
    <cellStyle name="Note 2 3 8" xfId="24566" xr:uid="{00000000-0005-0000-0000-0000F75F0000}"/>
    <cellStyle name="Note 2 3 8 2" xfId="24567" xr:uid="{00000000-0005-0000-0000-0000F85F0000}"/>
    <cellStyle name="Note 2 3 8 3" xfId="24568" xr:uid="{00000000-0005-0000-0000-0000F95F0000}"/>
    <cellStyle name="Note 2 3 9" xfId="24569" xr:uid="{00000000-0005-0000-0000-0000FA5F0000}"/>
    <cellStyle name="Note 2 4" xfId="24570" xr:uid="{00000000-0005-0000-0000-0000FB5F0000}"/>
    <cellStyle name="Note 2 4 10" xfId="24571" xr:uid="{00000000-0005-0000-0000-0000FC5F0000}"/>
    <cellStyle name="Note 2 4 10 2" xfId="24572" xr:uid="{00000000-0005-0000-0000-0000FD5F0000}"/>
    <cellStyle name="Note 2 4 10 2 2" xfId="24573" xr:uid="{00000000-0005-0000-0000-0000FE5F0000}"/>
    <cellStyle name="Note 2 4 10 3" xfId="24574" xr:uid="{00000000-0005-0000-0000-0000FF5F0000}"/>
    <cellStyle name="Note 2 4 11" xfId="24575" xr:uid="{00000000-0005-0000-0000-000000600000}"/>
    <cellStyle name="Note 2 4 11 2" xfId="24576" xr:uid="{00000000-0005-0000-0000-000001600000}"/>
    <cellStyle name="Note 2 4 12" xfId="24577" xr:uid="{00000000-0005-0000-0000-000002600000}"/>
    <cellStyle name="Note 2 4 12 2" xfId="24578" xr:uid="{00000000-0005-0000-0000-000003600000}"/>
    <cellStyle name="Note 2 4 13" xfId="24579" xr:uid="{00000000-0005-0000-0000-000004600000}"/>
    <cellStyle name="Note 2 4 14" xfId="24580" xr:uid="{00000000-0005-0000-0000-000005600000}"/>
    <cellStyle name="Note 2 4 15" xfId="24581" xr:uid="{00000000-0005-0000-0000-000006600000}"/>
    <cellStyle name="Note 2 4 2" xfId="24582" xr:uid="{00000000-0005-0000-0000-000007600000}"/>
    <cellStyle name="Note 2 4 2 2" xfId="24583" xr:uid="{00000000-0005-0000-0000-000008600000}"/>
    <cellStyle name="Note 2 4 2 2 2" xfId="24584" xr:uid="{00000000-0005-0000-0000-000009600000}"/>
    <cellStyle name="Note 2 4 2 2 3" xfId="24585" xr:uid="{00000000-0005-0000-0000-00000A600000}"/>
    <cellStyle name="Note 2 4 2 2 3 2" xfId="24586" xr:uid="{00000000-0005-0000-0000-00000B600000}"/>
    <cellStyle name="Note 2 4 2 2 3 3" xfId="24587" xr:uid="{00000000-0005-0000-0000-00000C600000}"/>
    <cellStyle name="Note 2 4 2 2 4" xfId="24588" xr:uid="{00000000-0005-0000-0000-00000D600000}"/>
    <cellStyle name="Note 2 4 2 2 4 2" xfId="24589" xr:uid="{00000000-0005-0000-0000-00000E600000}"/>
    <cellStyle name="Note 2 4 2 2 4 2 2" xfId="24590" xr:uid="{00000000-0005-0000-0000-00000F600000}"/>
    <cellStyle name="Note 2 4 2 2 4 3" xfId="24591" xr:uid="{00000000-0005-0000-0000-000010600000}"/>
    <cellStyle name="Note 2 4 2 2 5" xfId="24592" xr:uid="{00000000-0005-0000-0000-000011600000}"/>
    <cellStyle name="Note 2 4 2 2 5 2" xfId="24593" xr:uid="{00000000-0005-0000-0000-000012600000}"/>
    <cellStyle name="Note 2 4 2 2 5 2 2" xfId="24594" xr:uid="{00000000-0005-0000-0000-000013600000}"/>
    <cellStyle name="Note 2 4 2 2 5 3" xfId="24595" xr:uid="{00000000-0005-0000-0000-000014600000}"/>
    <cellStyle name="Note 2 4 2 2 6" xfId="24596" xr:uid="{00000000-0005-0000-0000-000015600000}"/>
    <cellStyle name="Note 2 4 2 2 6 2" xfId="24597" xr:uid="{00000000-0005-0000-0000-000016600000}"/>
    <cellStyle name="Note 2 4 2 2 6 2 2" xfId="24598" xr:uid="{00000000-0005-0000-0000-000017600000}"/>
    <cellStyle name="Note 2 4 2 2 6 3" xfId="24599" xr:uid="{00000000-0005-0000-0000-000018600000}"/>
    <cellStyle name="Note 2 4 2 2 7" xfId="24600" xr:uid="{00000000-0005-0000-0000-000019600000}"/>
    <cellStyle name="Note 2 4 2 2 7 2" xfId="24601" xr:uid="{00000000-0005-0000-0000-00001A600000}"/>
    <cellStyle name="Note 2 4 2 2 8" xfId="24602" xr:uid="{00000000-0005-0000-0000-00001B600000}"/>
    <cellStyle name="Note 2 4 2 2 8 2" xfId="24603" xr:uid="{00000000-0005-0000-0000-00001C600000}"/>
    <cellStyle name="Note 2 4 2 2 9" xfId="24604" xr:uid="{00000000-0005-0000-0000-00001D600000}"/>
    <cellStyle name="Note 2 4 2 3" xfId="24605" xr:uid="{00000000-0005-0000-0000-00001E600000}"/>
    <cellStyle name="Note 2 4 2 3 2" xfId="24606" xr:uid="{00000000-0005-0000-0000-00001F600000}"/>
    <cellStyle name="Note 2 4 2 3 3" xfId="24607" xr:uid="{00000000-0005-0000-0000-000020600000}"/>
    <cellStyle name="Note 2 4 2 3 3 2" xfId="24608" xr:uid="{00000000-0005-0000-0000-000021600000}"/>
    <cellStyle name="Note 2 4 2 3 3 3" xfId="24609" xr:uid="{00000000-0005-0000-0000-000022600000}"/>
    <cellStyle name="Note 2 4 2 3 4" xfId="24610" xr:uid="{00000000-0005-0000-0000-000023600000}"/>
    <cellStyle name="Note 2 4 2 3 4 2" xfId="24611" xr:uid="{00000000-0005-0000-0000-000024600000}"/>
    <cellStyle name="Note 2 4 2 3 4 2 2" xfId="24612" xr:uid="{00000000-0005-0000-0000-000025600000}"/>
    <cellStyle name="Note 2 4 2 3 4 3" xfId="24613" xr:uid="{00000000-0005-0000-0000-000026600000}"/>
    <cellStyle name="Note 2 4 2 3 5" xfId="24614" xr:uid="{00000000-0005-0000-0000-000027600000}"/>
    <cellStyle name="Note 2 4 2 3 5 2" xfId="24615" xr:uid="{00000000-0005-0000-0000-000028600000}"/>
    <cellStyle name="Note 2 4 2 3 5 2 2" xfId="24616" xr:uid="{00000000-0005-0000-0000-000029600000}"/>
    <cellStyle name="Note 2 4 2 3 5 3" xfId="24617" xr:uid="{00000000-0005-0000-0000-00002A600000}"/>
    <cellStyle name="Note 2 4 2 3 6" xfId="24618" xr:uid="{00000000-0005-0000-0000-00002B600000}"/>
    <cellStyle name="Note 2 4 2 3 6 2" xfId="24619" xr:uid="{00000000-0005-0000-0000-00002C600000}"/>
    <cellStyle name="Note 2 4 2 3 6 2 2" xfId="24620" xr:uid="{00000000-0005-0000-0000-00002D600000}"/>
    <cellStyle name="Note 2 4 2 3 6 3" xfId="24621" xr:uid="{00000000-0005-0000-0000-00002E600000}"/>
    <cellStyle name="Note 2 4 2 3 7" xfId="24622" xr:uid="{00000000-0005-0000-0000-00002F600000}"/>
    <cellStyle name="Note 2 4 2 3 7 2" xfId="24623" xr:uid="{00000000-0005-0000-0000-000030600000}"/>
    <cellStyle name="Note 2 4 2 3 8" xfId="24624" xr:uid="{00000000-0005-0000-0000-000031600000}"/>
    <cellStyle name="Note 2 4 2 3 8 2" xfId="24625" xr:uid="{00000000-0005-0000-0000-000032600000}"/>
    <cellStyle name="Note 2 4 2 3 9" xfId="24626" xr:uid="{00000000-0005-0000-0000-000033600000}"/>
    <cellStyle name="Note 2 4 2 4" xfId="24627" xr:uid="{00000000-0005-0000-0000-000034600000}"/>
    <cellStyle name="Note 2 4 2 4 2" xfId="24628" xr:uid="{00000000-0005-0000-0000-000035600000}"/>
    <cellStyle name="Note 2 4 2 4 3" xfId="24629" xr:uid="{00000000-0005-0000-0000-000036600000}"/>
    <cellStyle name="Note 2 4 2 4 3 2" xfId="24630" xr:uid="{00000000-0005-0000-0000-000037600000}"/>
    <cellStyle name="Note 2 4 2 4 3 2 2" xfId="24631" xr:uid="{00000000-0005-0000-0000-000038600000}"/>
    <cellStyle name="Note 2 4 2 4 3 3" xfId="24632" xr:uid="{00000000-0005-0000-0000-000039600000}"/>
    <cellStyle name="Note 2 4 2 4 4" xfId="24633" xr:uid="{00000000-0005-0000-0000-00003A600000}"/>
    <cellStyle name="Note 2 4 2 4 4 2" xfId="24634" xr:uid="{00000000-0005-0000-0000-00003B600000}"/>
    <cellStyle name="Note 2 4 2 4 4 2 2" xfId="24635" xr:uid="{00000000-0005-0000-0000-00003C600000}"/>
    <cellStyle name="Note 2 4 2 4 4 3" xfId="24636" xr:uid="{00000000-0005-0000-0000-00003D600000}"/>
    <cellStyle name="Note 2 4 2 4 5" xfId="24637" xr:uid="{00000000-0005-0000-0000-00003E600000}"/>
    <cellStyle name="Note 2 4 2 4 5 2" xfId="24638" xr:uid="{00000000-0005-0000-0000-00003F600000}"/>
    <cellStyle name="Note 2 4 2 4 5 2 2" xfId="24639" xr:uid="{00000000-0005-0000-0000-000040600000}"/>
    <cellStyle name="Note 2 4 2 4 5 3" xfId="24640" xr:uid="{00000000-0005-0000-0000-000041600000}"/>
    <cellStyle name="Note 2 4 2 4 6" xfId="24641" xr:uid="{00000000-0005-0000-0000-000042600000}"/>
    <cellStyle name="Note 2 4 2 4 6 2" xfId="24642" xr:uid="{00000000-0005-0000-0000-000043600000}"/>
    <cellStyle name="Note 2 4 2 4 7" xfId="24643" xr:uid="{00000000-0005-0000-0000-000044600000}"/>
    <cellStyle name="Note 2 4 2 4 7 2" xfId="24644" xr:uid="{00000000-0005-0000-0000-000045600000}"/>
    <cellStyle name="Note 2 4 2 4 8" xfId="24645" xr:uid="{00000000-0005-0000-0000-000046600000}"/>
    <cellStyle name="Note 2 4 2 4 9" xfId="24646" xr:uid="{00000000-0005-0000-0000-000047600000}"/>
    <cellStyle name="Note 2 4 2 5" xfId="24647" xr:uid="{00000000-0005-0000-0000-000048600000}"/>
    <cellStyle name="Note 2 4 2 5 2" xfId="24648" xr:uid="{00000000-0005-0000-0000-000049600000}"/>
    <cellStyle name="Note 2 4 2 5 3" xfId="24649" xr:uid="{00000000-0005-0000-0000-00004A600000}"/>
    <cellStyle name="Note 2 4 2 6" xfId="24650" xr:uid="{00000000-0005-0000-0000-00004B600000}"/>
    <cellStyle name="Note 2 4 2 6 2" xfId="24651" xr:uid="{00000000-0005-0000-0000-00004C600000}"/>
    <cellStyle name="Note 2 4 2 6 2 2" xfId="24652" xr:uid="{00000000-0005-0000-0000-00004D600000}"/>
    <cellStyle name="Note 2 4 2 6 2 2 2" xfId="24653" xr:uid="{00000000-0005-0000-0000-00004E600000}"/>
    <cellStyle name="Note 2 4 2 6 2 3" xfId="24654" xr:uid="{00000000-0005-0000-0000-00004F600000}"/>
    <cellStyle name="Note 2 4 2 6 3" xfId="24655" xr:uid="{00000000-0005-0000-0000-000050600000}"/>
    <cellStyle name="Note 2 4 2 6 3 2" xfId="24656" xr:uid="{00000000-0005-0000-0000-000051600000}"/>
    <cellStyle name="Note 2 4 2 6 3 2 2" xfId="24657" xr:uid="{00000000-0005-0000-0000-000052600000}"/>
    <cellStyle name="Note 2 4 2 6 3 3" xfId="24658" xr:uid="{00000000-0005-0000-0000-000053600000}"/>
    <cellStyle name="Note 2 4 2 6 4" xfId="24659" xr:uid="{00000000-0005-0000-0000-000054600000}"/>
    <cellStyle name="Note 2 4 2 6 4 2" xfId="24660" xr:uid="{00000000-0005-0000-0000-000055600000}"/>
    <cellStyle name="Note 2 4 2 6 4 2 2" xfId="24661" xr:uid="{00000000-0005-0000-0000-000056600000}"/>
    <cellStyle name="Note 2 4 2 6 4 3" xfId="24662" xr:uid="{00000000-0005-0000-0000-000057600000}"/>
    <cellStyle name="Note 2 4 2 6 5" xfId="24663" xr:uid="{00000000-0005-0000-0000-000058600000}"/>
    <cellStyle name="Note 2 4 2 6 5 2" xfId="24664" xr:uid="{00000000-0005-0000-0000-000059600000}"/>
    <cellStyle name="Note 2 4 2 6 6" xfId="24665" xr:uid="{00000000-0005-0000-0000-00005A600000}"/>
    <cellStyle name="Note 2 4 2 6 6 2" xfId="24666" xr:uid="{00000000-0005-0000-0000-00005B600000}"/>
    <cellStyle name="Note 2 4 2 6 7" xfId="24667" xr:uid="{00000000-0005-0000-0000-00005C600000}"/>
    <cellStyle name="Note 2 4 2 7" xfId="24668" xr:uid="{00000000-0005-0000-0000-00005D600000}"/>
    <cellStyle name="Note 2 4 2 7 2" xfId="24669" xr:uid="{00000000-0005-0000-0000-00005E600000}"/>
    <cellStyle name="Note 2 4 2 7 2 2" xfId="24670" xr:uid="{00000000-0005-0000-0000-00005F600000}"/>
    <cellStyle name="Note 2 4 2 7 3" xfId="24671" xr:uid="{00000000-0005-0000-0000-000060600000}"/>
    <cellStyle name="Note 2 4 2 8" xfId="24672" xr:uid="{00000000-0005-0000-0000-000061600000}"/>
    <cellStyle name="Note 2 4 2 8 2" xfId="24673" xr:uid="{00000000-0005-0000-0000-000062600000}"/>
    <cellStyle name="Note 2 4 2 8 2 2" xfId="24674" xr:uid="{00000000-0005-0000-0000-000063600000}"/>
    <cellStyle name="Note 2 4 2 8 3" xfId="24675" xr:uid="{00000000-0005-0000-0000-000064600000}"/>
    <cellStyle name="Note 2 4 3" xfId="24676" xr:uid="{00000000-0005-0000-0000-000065600000}"/>
    <cellStyle name="Note 2 4 3 10" xfId="24677" xr:uid="{00000000-0005-0000-0000-000066600000}"/>
    <cellStyle name="Note 2 4 3 2" xfId="24678" xr:uid="{00000000-0005-0000-0000-000067600000}"/>
    <cellStyle name="Note 2 4 3 2 2" xfId="24679" xr:uid="{00000000-0005-0000-0000-000068600000}"/>
    <cellStyle name="Note 2 4 3 2 3" xfId="24680" xr:uid="{00000000-0005-0000-0000-000069600000}"/>
    <cellStyle name="Note 2 4 3 2 3 2" xfId="24681" xr:uid="{00000000-0005-0000-0000-00006A600000}"/>
    <cellStyle name="Note 2 4 3 2 3 3" xfId="24682" xr:uid="{00000000-0005-0000-0000-00006B600000}"/>
    <cellStyle name="Note 2 4 3 2 4" xfId="24683" xr:uid="{00000000-0005-0000-0000-00006C600000}"/>
    <cellStyle name="Note 2 4 3 2 4 2" xfId="24684" xr:uid="{00000000-0005-0000-0000-00006D600000}"/>
    <cellStyle name="Note 2 4 3 2 4 2 2" xfId="24685" xr:uid="{00000000-0005-0000-0000-00006E600000}"/>
    <cellStyle name="Note 2 4 3 2 4 3" xfId="24686" xr:uid="{00000000-0005-0000-0000-00006F600000}"/>
    <cellStyle name="Note 2 4 3 2 5" xfId="24687" xr:uid="{00000000-0005-0000-0000-000070600000}"/>
    <cellStyle name="Note 2 4 3 2 5 2" xfId="24688" xr:uid="{00000000-0005-0000-0000-000071600000}"/>
    <cellStyle name="Note 2 4 3 2 5 2 2" xfId="24689" xr:uid="{00000000-0005-0000-0000-000072600000}"/>
    <cellStyle name="Note 2 4 3 2 5 3" xfId="24690" xr:uid="{00000000-0005-0000-0000-000073600000}"/>
    <cellStyle name="Note 2 4 3 2 6" xfId="24691" xr:uid="{00000000-0005-0000-0000-000074600000}"/>
    <cellStyle name="Note 2 4 3 2 6 2" xfId="24692" xr:uid="{00000000-0005-0000-0000-000075600000}"/>
    <cellStyle name="Note 2 4 3 2 6 2 2" xfId="24693" xr:uid="{00000000-0005-0000-0000-000076600000}"/>
    <cellStyle name="Note 2 4 3 2 6 3" xfId="24694" xr:uid="{00000000-0005-0000-0000-000077600000}"/>
    <cellStyle name="Note 2 4 3 2 7" xfId="24695" xr:uid="{00000000-0005-0000-0000-000078600000}"/>
    <cellStyle name="Note 2 4 3 2 7 2" xfId="24696" xr:uid="{00000000-0005-0000-0000-000079600000}"/>
    <cellStyle name="Note 2 4 3 2 8" xfId="24697" xr:uid="{00000000-0005-0000-0000-00007A600000}"/>
    <cellStyle name="Note 2 4 3 2 8 2" xfId="24698" xr:uid="{00000000-0005-0000-0000-00007B600000}"/>
    <cellStyle name="Note 2 4 3 2 9" xfId="24699" xr:uid="{00000000-0005-0000-0000-00007C600000}"/>
    <cellStyle name="Note 2 4 3 3" xfId="24700" xr:uid="{00000000-0005-0000-0000-00007D600000}"/>
    <cellStyle name="Note 2 4 3 4" xfId="24701" xr:uid="{00000000-0005-0000-0000-00007E600000}"/>
    <cellStyle name="Note 2 4 3 4 2" xfId="24702" xr:uid="{00000000-0005-0000-0000-00007F600000}"/>
    <cellStyle name="Note 2 4 3 4 3" xfId="24703" xr:uid="{00000000-0005-0000-0000-000080600000}"/>
    <cellStyle name="Note 2 4 3 5" xfId="24704" xr:uid="{00000000-0005-0000-0000-000081600000}"/>
    <cellStyle name="Note 2 4 3 5 2" xfId="24705" xr:uid="{00000000-0005-0000-0000-000082600000}"/>
    <cellStyle name="Note 2 4 3 5 2 2" xfId="24706" xr:uid="{00000000-0005-0000-0000-000083600000}"/>
    <cellStyle name="Note 2 4 3 5 3" xfId="24707" xr:uid="{00000000-0005-0000-0000-000084600000}"/>
    <cellStyle name="Note 2 4 3 6" xfId="24708" xr:uid="{00000000-0005-0000-0000-000085600000}"/>
    <cellStyle name="Note 2 4 3 6 2" xfId="24709" xr:uid="{00000000-0005-0000-0000-000086600000}"/>
    <cellStyle name="Note 2 4 3 6 2 2" xfId="24710" xr:uid="{00000000-0005-0000-0000-000087600000}"/>
    <cellStyle name="Note 2 4 3 6 3" xfId="24711" xr:uid="{00000000-0005-0000-0000-000088600000}"/>
    <cellStyle name="Note 2 4 3 7" xfId="24712" xr:uid="{00000000-0005-0000-0000-000089600000}"/>
    <cellStyle name="Note 2 4 3 7 2" xfId="24713" xr:uid="{00000000-0005-0000-0000-00008A600000}"/>
    <cellStyle name="Note 2 4 3 7 2 2" xfId="24714" xr:uid="{00000000-0005-0000-0000-00008B600000}"/>
    <cellStyle name="Note 2 4 3 7 3" xfId="24715" xr:uid="{00000000-0005-0000-0000-00008C600000}"/>
    <cellStyle name="Note 2 4 3 8" xfId="24716" xr:uid="{00000000-0005-0000-0000-00008D600000}"/>
    <cellStyle name="Note 2 4 3 8 2" xfId="24717" xr:uid="{00000000-0005-0000-0000-00008E600000}"/>
    <cellStyle name="Note 2 4 3 9" xfId="24718" xr:uid="{00000000-0005-0000-0000-00008F600000}"/>
    <cellStyle name="Note 2 4 3 9 2" xfId="24719" xr:uid="{00000000-0005-0000-0000-000090600000}"/>
    <cellStyle name="Note 2 4 4" xfId="24720" xr:uid="{00000000-0005-0000-0000-000091600000}"/>
    <cellStyle name="Note 2 4 4 2" xfId="24721" xr:uid="{00000000-0005-0000-0000-000092600000}"/>
    <cellStyle name="Note 2 4 4 2 10" xfId="24722" xr:uid="{00000000-0005-0000-0000-000093600000}"/>
    <cellStyle name="Note 2 4 4 2 2" xfId="24723" xr:uid="{00000000-0005-0000-0000-000094600000}"/>
    <cellStyle name="Note 2 4 4 2 3" xfId="24724" xr:uid="{00000000-0005-0000-0000-000095600000}"/>
    <cellStyle name="Note 2 4 4 2 4" xfId="24725" xr:uid="{00000000-0005-0000-0000-000096600000}"/>
    <cellStyle name="Note 2 4 4 2 4 2" xfId="24726" xr:uid="{00000000-0005-0000-0000-000097600000}"/>
    <cellStyle name="Note 2 4 4 2 4 2 2" xfId="24727" xr:uid="{00000000-0005-0000-0000-000098600000}"/>
    <cellStyle name="Note 2 4 4 2 4 3" xfId="24728" xr:uid="{00000000-0005-0000-0000-000099600000}"/>
    <cellStyle name="Note 2 4 4 2 5" xfId="24729" xr:uid="{00000000-0005-0000-0000-00009A600000}"/>
    <cellStyle name="Note 2 4 4 2 5 2" xfId="24730" xr:uid="{00000000-0005-0000-0000-00009B600000}"/>
    <cellStyle name="Note 2 4 4 2 5 2 2" xfId="24731" xr:uid="{00000000-0005-0000-0000-00009C600000}"/>
    <cellStyle name="Note 2 4 4 2 5 3" xfId="24732" xr:uid="{00000000-0005-0000-0000-00009D600000}"/>
    <cellStyle name="Note 2 4 4 2 6" xfId="24733" xr:uid="{00000000-0005-0000-0000-00009E600000}"/>
    <cellStyle name="Note 2 4 4 2 6 2" xfId="24734" xr:uid="{00000000-0005-0000-0000-00009F600000}"/>
    <cellStyle name="Note 2 4 4 2 6 2 2" xfId="24735" xr:uid="{00000000-0005-0000-0000-0000A0600000}"/>
    <cellStyle name="Note 2 4 4 2 6 3" xfId="24736" xr:uid="{00000000-0005-0000-0000-0000A1600000}"/>
    <cellStyle name="Note 2 4 4 2 7" xfId="24737" xr:uid="{00000000-0005-0000-0000-0000A2600000}"/>
    <cellStyle name="Note 2 4 4 2 7 2" xfId="24738" xr:uid="{00000000-0005-0000-0000-0000A3600000}"/>
    <cellStyle name="Note 2 4 4 2 8" xfId="24739" xr:uid="{00000000-0005-0000-0000-0000A4600000}"/>
    <cellStyle name="Note 2 4 4 2 8 2" xfId="24740" xr:uid="{00000000-0005-0000-0000-0000A5600000}"/>
    <cellStyle name="Note 2 4 4 2 9" xfId="24741" xr:uid="{00000000-0005-0000-0000-0000A6600000}"/>
    <cellStyle name="Note 2 4 4 3" xfId="24742" xr:uid="{00000000-0005-0000-0000-0000A7600000}"/>
    <cellStyle name="Note 2 4 4 4" xfId="24743" xr:uid="{00000000-0005-0000-0000-0000A8600000}"/>
    <cellStyle name="Note 2 4 4 4 2" xfId="24744" xr:uid="{00000000-0005-0000-0000-0000A9600000}"/>
    <cellStyle name="Note 2 4 4 4 2 2" xfId="24745" xr:uid="{00000000-0005-0000-0000-0000AA600000}"/>
    <cellStyle name="Note 2 4 4 4 3" xfId="24746" xr:uid="{00000000-0005-0000-0000-0000AB600000}"/>
    <cellStyle name="Note 2 4 4 5" xfId="24747" xr:uid="{00000000-0005-0000-0000-0000AC600000}"/>
    <cellStyle name="Note 2 4 4 5 2" xfId="24748" xr:uid="{00000000-0005-0000-0000-0000AD600000}"/>
    <cellStyle name="Note 2 4 4 5 2 2" xfId="24749" xr:uid="{00000000-0005-0000-0000-0000AE600000}"/>
    <cellStyle name="Note 2 4 4 5 3" xfId="24750" xr:uid="{00000000-0005-0000-0000-0000AF600000}"/>
    <cellStyle name="Note 2 4 5" xfId="24751" xr:uid="{00000000-0005-0000-0000-0000B0600000}"/>
    <cellStyle name="Note 2 4 5 2" xfId="24752" xr:uid="{00000000-0005-0000-0000-0000B1600000}"/>
    <cellStyle name="Note 2 4 5 3" xfId="24753" xr:uid="{00000000-0005-0000-0000-0000B2600000}"/>
    <cellStyle name="Note 2 4 5 3 2" xfId="24754" xr:uid="{00000000-0005-0000-0000-0000B3600000}"/>
    <cellStyle name="Note 2 4 5 3 3" xfId="24755" xr:uid="{00000000-0005-0000-0000-0000B4600000}"/>
    <cellStyle name="Note 2 4 5 4" xfId="24756" xr:uid="{00000000-0005-0000-0000-0000B5600000}"/>
    <cellStyle name="Note 2 4 5 4 2" xfId="24757" xr:uid="{00000000-0005-0000-0000-0000B6600000}"/>
    <cellStyle name="Note 2 4 5 4 2 2" xfId="24758" xr:uid="{00000000-0005-0000-0000-0000B7600000}"/>
    <cellStyle name="Note 2 4 5 4 3" xfId="24759" xr:uid="{00000000-0005-0000-0000-0000B8600000}"/>
    <cellStyle name="Note 2 4 5 5" xfId="24760" xr:uid="{00000000-0005-0000-0000-0000B9600000}"/>
    <cellStyle name="Note 2 4 5 5 2" xfId="24761" xr:uid="{00000000-0005-0000-0000-0000BA600000}"/>
    <cellStyle name="Note 2 4 5 5 2 2" xfId="24762" xr:uid="{00000000-0005-0000-0000-0000BB600000}"/>
    <cellStyle name="Note 2 4 5 5 3" xfId="24763" xr:uid="{00000000-0005-0000-0000-0000BC600000}"/>
    <cellStyle name="Note 2 4 5 6" xfId="24764" xr:uid="{00000000-0005-0000-0000-0000BD600000}"/>
    <cellStyle name="Note 2 4 5 6 2" xfId="24765" xr:uid="{00000000-0005-0000-0000-0000BE600000}"/>
    <cellStyle name="Note 2 4 5 6 2 2" xfId="24766" xr:uid="{00000000-0005-0000-0000-0000BF600000}"/>
    <cellStyle name="Note 2 4 5 6 3" xfId="24767" xr:uid="{00000000-0005-0000-0000-0000C0600000}"/>
    <cellStyle name="Note 2 4 5 7" xfId="24768" xr:uid="{00000000-0005-0000-0000-0000C1600000}"/>
    <cellStyle name="Note 2 4 5 7 2" xfId="24769" xr:uid="{00000000-0005-0000-0000-0000C2600000}"/>
    <cellStyle name="Note 2 4 5 8" xfId="24770" xr:uid="{00000000-0005-0000-0000-0000C3600000}"/>
    <cellStyle name="Note 2 4 5 8 2" xfId="24771" xr:uid="{00000000-0005-0000-0000-0000C4600000}"/>
    <cellStyle name="Note 2 4 5 9" xfId="24772" xr:uid="{00000000-0005-0000-0000-0000C5600000}"/>
    <cellStyle name="Note 2 4 6" xfId="24773" xr:uid="{00000000-0005-0000-0000-0000C6600000}"/>
    <cellStyle name="Note 2 4 6 2" xfId="24774" xr:uid="{00000000-0005-0000-0000-0000C7600000}"/>
    <cellStyle name="Note 2 4 6 3" xfId="24775" xr:uid="{00000000-0005-0000-0000-0000C8600000}"/>
    <cellStyle name="Note 2 4 7" xfId="24776" xr:uid="{00000000-0005-0000-0000-0000C9600000}"/>
    <cellStyle name="Note 2 4 8" xfId="24777" xr:uid="{00000000-0005-0000-0000-0000CA600000}"/>
    <cellStyle name="Note 2 4 8 2" xfId="24778" xr:uid="{00000000-0005-0000-0000-0000CB600000}"/>
    <cellStyle name="Note 2 4 8 2 2" xfId="24779" xr:uid="{00000000-0005-0000-0000-0000CC600000}"/>
    <cellStyle name="Note 2 4 8 3" xfId="24780" xr:uid="{00000000-0005-0000-0000-0000CD600000}"/>
    <cellStyle name="Note 2 4 8 4" xfId="24781" xr:uid="{00000000-0005-0000-0000-0000CE600000}"/>
    <cellStyle name="Note 2 4 8 5" xfId="24782" xr:uid="{00000000-0005-0000-0000-0000CF600000}"/>
    <cellStyle name="Note 2 4 9" xfId="24783" xr:uid="{00000000-0005-0000-0000-0000D0600000}"/>
    <cellStyle name="Note 2 4 9 2" xfId="24784" xr:uid="{00000000-0005-0000-0000-0000D1600000}"/>
    <cellStyle name="Note 2 4 9 2 2" xfId="24785" xr:uid="{00000000-0005-0000-0000-0000D2600000}"/>
    <cellStyle name="Note 2 4 9 3" xfId="24786" xr:uid="{00000000-0005-0000-0000-0000D3600000}"/>
    <cellStyle name="Note 2 5" xfId="24787" xr:uid="{00000000-0005-0000-0000-0000D4600000}"/>
    <cellStyle name="Note 2 5 10" xfId="24788" xr:uid="{00000000-0005-0000-0000-0000D5600000}"/>
    <cellStyle name="Note 2 5 10 2" xfId="24789" xr:uid="{00000000-0005-0000-0000-0000D6600000}"/>
    <cellStyle name="Note 2 5 10 2 2" xfId="24790" xr:uid="{00000000-0005-0000-0000-0000D7600000}"/>
    <cellStyle name="Note 2 5 10 3" xfId="24791" xr:uid="{00000000-0005-0000-0000-0000D8600000}"/>
    <cellStyle name="Note 2 5 11" xfId="24792" xr:uid="{00000000-0005-0000-0000-0000D9600000}"/>
    <cellStyle name="Note 2 5 11 2" xfId="24793" xr:uid="{00000000-0005-0000-0000-0000DA600000}"/>
    <cellStyle name="Note 2 5 12" xfId="24794" xr:uid="{00000000-0005-0000-0000-0000DB600000}"/>
    <cellStyle name="Note 2 5 12 2" xfId="24795" xr:uid="{00000000-0005-0000-0000-0000DC600000}"/>
    <cellStyle name="Note 2 5 13" xfId="24796" xr:uid="{00000000-0005-0000-0000-0000DD600000}"/>
    <cellStyle name="Note 2 5 14" xfId="24797" xr:uid="{00000000-0005-0000-0000-0000DE600000}"/>
    <cellStyle name="Note 2 5 15" xfId="24798" xr:uid="{00000000-0005-0000-0000-0000DF600000}"/>
    <cellStyle name="Note 2 5 2" xfId="24799" xr:uid="{00000000-0005-0000-0000-0000E0600000}"/>
    <cellStyle name="Note 2 5 2 2" xfId="24800" xr:uid="{00000000-0005-0000-0000-0000E1600000}"/>
    <cellStyle name="Note 2 5 2 2 2" xfId="24801" xr:uid="{00000000-0005-0000-0000-0000E2600000}"/>
    <cellStyle name="Note 2 5 2 2 3" xfId="24802" xr:uid="{00000000-0005-0000-0000-0000E3600000}"/>
    <cellStyle name="Note 2 5 2 2 3 2" xfId="24803" xr:uid="{00000000-0005-0000-0000-0000E4600000}"/>
    <cellStyle name="Note 2 5 2 2 3 3" xfId="24804" xr:uid="{00000000-0005-0000-0000-0000E5600000}"/>
    <cellStyle name="Note 2 5 2 2 4" xfId="24805" xr:uid="{00000000-0005-0000-0000-0000E6600000}"/>
    <cellStyle name="Note 2 5 2 2 4 2" xfId="24806" xr:uid="{00000000-0005-0000-0000-0000E7600000}"/>
    <cellStyle name="Note 2 5 2 2 4 2 2" xfId="24807" xr:uid="{00000000-0005-0000-0000-0000E8600000}"/>
    <cellStyle name="Note 2 5 2 2 4 3" xfId="24808" xr:uid="{00000000-0005-0000-0000-0000E9600000}"/>
    <cellStyle name="Note 2 5 2 2 5" xfId="24809" xr:uid="{00000000-0005-0000-0000-0000EA600000}"/>
    <cellStyle name="Note 2 5 2 2 5 2" xfId="24810" xr:uid="{00000000-0005-0000-0000-0000EB600000}"/>
    <cellStyle name="Note 2 5 2 2 5 2 2" xfId="24811" xr:uid="{00000000-0005-0000-0000-0000EC600000}"/>
    <cellStyle name="Note 2 5 2 2 5 3" xfId="24812" xr:uid="{00000000-0005-0000-0000-0000ED600000}"/>
    <cellStyle name="Note 2 5 2 2 6" xfId="24813" xr:uid="{00000000-0005-0000-0000-0000EE600000}"/>
    <cellStyle name="Note 2 5 2 2 6 2" xfId="24814" xr:uid="{00000000-0005-0000-0000-0000EF600000}"/>
    <cellStyle name="Note 2 5 2 2 6 2 2" xfId="24815" xr:uid="{00000000-0005-0000-0000-0000F0600000}"/>
    <cellStyle name="Note 2 5 2 2 6 3" xfId="24816" xr:uid="{00000000-0005-0000-0000-0000F1600000}"/>
    <cellStyle name="Note 2 5 2 2 7" xfId="24817" xr:uid="{00000000-0005-0000-0000-0000F2600000}"/>
    <cellStyle name="Note 2 5 2 2 7 2" xfId="24818" xr:uid="{00000000-0005-0000-0000-0000F3600000}"/>
    <cellStyle name="Note 2 5 2 2 8" xfId="24819" xr:uid="{00000000-0005-0000-0000-0000F4600000}"/>
    <cellStyle name="Note 2 5 2 2 8 2" xfId="24820" xr:uid="{00000000-0005-0000-0000-0000F5600000}"/>
    <cellStyle name="Note 2 5 2 2 9" xfId="24821" xr:uid="{00000000-0005-0000-0000-0000F6600000}"/>
    <cellStyle name="Note 2 5 2 3" xfId="24822" xr:uid="{00000000-0005-0000-0000-0000F7600000}"/>
    <cellStyle name="Note 2 5 2 3 2" xfId="24823" xr:uid="{00000000-0005-0000-0000-0000F8600000}"/>
    <cellStyle name="Note 2 5 2 3 3" xfId="24824" xr:uid="{00000000-0005-0000-0000-0000F9600000}"/>
    <cellStyle name="Note 2 5 2 3 3 2" xfId="24825" xr:uid="{00000000-0005-0000-0000-0000FA600000}"/>
    <cellStyle name="Note 2 5 2 3 3 3" xfId="24826" xr:uid="{00000000-0005-0000-0000-0000FB600000}"/>
    <cellStyle name="Note 2 5 2 3 4" xfId="24827" xr:uid="{00000000-0005-0000-0000-0000FC600000}"/>
    <cellStyle name="Note 2 5 2 3 4 2" xfId="24828" xr:uid="{00000000-0005-0000-0000-0000FD600000}"/>
    <cellStyle name="Note 2 5 2 3 4 2 2" xfId="24829" xr:uid="{00000000-0005-0000-0000-0000FE600000}"/>
    <cellStyle name="Note 2 5 2 3 4 3" xfId="24830" xr:uid="{00000000-0005-0000-0000-0000FF600000}"/>
    <cellStyle name="Note 2 5 2 3 5" xfId="24831" xr:uid="{00000000-0005-0000-0000-000000610000}"/>
    <cellStyle name="Note 2 5 2 3 5 2" xfId="24832" xr:uid="{00000000-0005-0000-0000-000001610000}"/>
    <cellStyle name="Note 2 5 2 3 5 2 2" xfId="24833" xr:uid="{00000000-0005-0000-0000-000002610000}"/>
    <cellStyle name="Note 2 5 2 3 5 3" xfId="24834" xr:uid="{00000000-0005-0000-0000-000003610000}"/>
    <cellStyle name="Note 2 5 2 3 6" xfId="24835" xr:uid="{00000000-0005-0000-0000-000004610000}"/>
    <cellStyle name="Note 2 5 2 3 6 2" xfId="24836" xr:uid="{00000000-0005-0000-0000-000005610000}"/>
    <cellStyle name="Note 2 5 2 3 6 2 2" xfId="24837" xr:uid="{00000000-0005-0000-0000-000006610000}"/>
    <cellStyle name="Note 2 5 2 3 6 3" xfId="24838" xr:uid="{00000000-0005-0000-0000-000007610000}"/>
    <cellStyle name="Note 2 5 2 3 7" xfId="24839" xr:uid="{00000000-0005-0000-0000-000008610000}"/>
    <cellStyle name="Note 2 5 2 3 7 2" xfId="24840" xr:uid="{00000000-0005-0000-0000-000009610000}"/>
    <cellStyle name="Note 2 5 2 3 8" xfId="24841" xr:uid="{00000000-0005-0000-0000-00000A610000}"/>
    <cellStyle name="Note 2 5 2 3 8 2" xfId="24842" xr:uid="{00000000-0005-0000-0000-00000B610000}"/>
    <cellStyle name="Note 2 5 2 3 9" xfId="24843" xr:uid="{00000000-0005-0000-0000-00000C610000}"/>
    <cellStyle name="Note 2 5 2 4" xfId="24844" xr:uid="{00000000-0005-0000-0000-00000D610000}"/>
    <cellStyle name="Note 2 5 2 4 2" xfId="24845" xr:uid="{00000000-0005-0000-0000-00000E610000}"/>
    <cellStyle name="Note 2 5 2 4 3" xfId="24846" xr:uid="{00000000-0005-0000-0000-00000F610000}"/>
    <cellStyle name="Note 2 5 2 4 3 2" xfId="24847" xr:uid="{00000000-0005-0000-0000-000010610000}"/>
    <cellStyle name="Note 2 5 2 4 3 2 2" xfId="24848" xr:uid="{00000000-0005-0000-0000-000011610000}"/>
    <cellStyle name="Note 2 5 2 4 3 3" xfId="24849" xr:uid="{00000000-0005-0000-0000-000012610000}"/>
    <cellStyle name="Note 2 5 2 4 4" xfId="24850" xr:uid="{00000000-0005-0000-0000-000013610000}"/>
    <cellStyle name="Note 2 5 2 4 4 2" xfId="24851" xr:uid="{00000000-0005-0000-0000-000014610000}"/>
    <cellStyle name="Note 2 5 2 4 4 2 2" xfId="24852" xr:uid="{00000000-0005-0000-0000-000015610000}"/>
    <cellStyle name="Note 2 5 2 4 4 3" xfId="24853" xr:uid="{00000000-0005-0000-0000-000016610000}"/>
    <cellStyle name="Note 2 5 2 4 5" xfId="24854" xr:uid="{00000000-0005-0000-0000-000017610000}"/>
    <cellStyle name="Note 2 5 2 4 5 2" xfId="24855" xr:uid="{00000000-0005-0000-0000-000018610000}"/>
    <cellStyle name="Note 2 5 2 4 5 2 2" xfId="24856" xr:uid="{00000000-0005-0000-0000-000019610000}"/>
    <cellStyle name="Note 2 5 2 4 5 3" xfId="24857" xr:uid="{00000000-0005-0000-0000-00001A610000}"/>
    <cellStyle name="Note 2 5 2 4 6" xfId="24858" xr:uid="{00000000-0005-0000-0000-00001B610000}"/>
    <cellStyle name="Note 2 5 2 4 6 2" xfId="24859" xr:uid="{00000000-0005-0000-0000-00001C610000}"/>
    <cellStyle name="Note 2 5 2 4 7" xfId="24860" xr:uid="{00000000-0005-0000-0000-00001D610000}"/>
    <cellStyle name="Note 2 5 2 4 7 2" xfId="24861" xr:uid="{00000000-0005-0000-0000-00001E610000}"/>
    <cellStyle name="Note 2 5 2 4 8" xfId="24862" xr:uid="{00000000-0005-0000-0000-00001F610000}"/>
    <cellStyle name="Note 2 5 2 4 9" xfId="24863" xr:uid="{00000000-0005-0000-0000-000020610000}"/>
    <cellStyle name="Note 2 5 2 5" xfId="24864" xr:uid="{00000000-0005-0000-0000-000021610000}"/>
    <cellStyle name="Note 2 5 2 5 2" xfId="24865" xr:uid="{00000000-0005-0000-0000-000022610000}"/>
    <cellStyle name="Note 2 5 2 5 3" xfId="24866" xr:uid="{00000000-0005-0000-0000-000023610000}"/>
    <cellStyle name="Note 2 5 2 6" xfId="24867" xr:uid="{00000000-0005-0000-0000-000024610000}"/>
    <cellStyle name="Note 2 5 2 6 2" xfId="24868" xr:uid="{00000000-0005-0000-0000-000025610000}"/>
    <cellStyle name="Note 2 5 2 6 2 2" xfId="24869" xr:uid="{00000000-0005-0000-0000-000026610000}"/>
    <cellStyle name="Note 2 5 2 6 2 2 2" xfId="24870" xr:uid="{00000000-0005-0000-0000-000027610000}"/>
    <cellStyle name="Note 2 5 2 6 2 3" xfId="24871" xr:uid="{00000000-0005-0000-0000-000028610000}"/>
    <cellStyle name="Note 2 5 2 6 3" xfId="24872" xr:uid="{00000000-0005-0000-0000-000029610000}"/>
    <cellStyle name="Note 2 5 2 6 3 2" xfId="24873" xr:uid="{00000000-0005-0000-0000-00002A610000}"/>
    <cellStyle name="Note 2 5 2 6 3 2 2" xfId="24874" xr:uid="{00000000-0005-0000-0000-00002B610000}"/>
    <cellStyle name="Note 2 5 2 6 3 3" xfId="24875" xr:uid="{00000000-0005-0000-0000-00002C610000}"/>
    <cellStyle name="Note 2 5 2 6 4" xfId="24876" xr:uid="{00000000-0005-0000-0000-00002D610000}"/>
    <cellStyle name="Note 2 5 2 6 4 2" xfId="24877" xr:uid="{00000000-0005-0000-0000-00002E610000}"/>
    <cellStyle name="Note 2 5 2 6 4 2 2" xfId="24878" xr:uid="{00000000-0005-0000-0000-00002F610000}"/>
    <cellStyle name="Note 2 5 2 6 4 3" xfId="24879" xr:uid="{00000000-0005-0000-0000-000030610000}"/>
    <cellStyle name="Note 2 5 2 6 5" xfId="24880" xr:uid="{00000000-0005-0000-0000-000031610000}"/>
    <cellStyle name="Note 2 5 2 6 5 2" xfId="24881" xr:uid="{00000000-0005-0000-0000-000032610000}"/>
    <cellStyle name="Note 2 5 2 6 6" xfId="24882" xr:uid="{00000000-0005-0000-0000-000033610000}"/>
    <cellStyle name="Note 2 5 2 6 6 2" xfId="24883" xr:uid="{00000000-0005-0000-0000-000034610000}"/>
    <cellStyle name="Note 2 5 2 6 7" xfId="24884" xr:uid="{00000000-0005-0000-0000-000035610000}"/>
    <cellStyle name="Note 2 5 2 7" xfId="24885" xr:uid="{00000000-0005-0000-0000-000036610000}"/>
    <cellStyle name="Note 2 5 2 7 2" xfId="24886" xr:uid="{00000000-0005-0000-0000-000037610000}"/>
    <cellStyle name="Note 2 5 2 7 2 2" xfId="24887" xr:uid="{00000000-0005-0000-0000-000038610000}"/>
    <cellStyle name="Note 2 5 2 7 3" xfId="24888" xr:uid="{00000000-0005-0000-0000-000039610000}"/>
    <cellStyle name="Note 2 5 2 8" xfId="24889" xr:uid="{00000000-0005-0000-0000-00003A610000}"/>
    <cellStyle name="Note 2 5 2 8 2" xfId="24890" xr:uid="{00000000-0005-0000-0000-00003B610000}"/>
    <cellStyle name="Note 2 5 2 8 2 2" xfId="24891" xr:uid="{00000000-0005-0000-0000-00003C610000}"/>
    <cellStyle name="Note 2 5 2 8 3" xfId="24892" xr:uid="{00000000-0005-0000-0000-00003D610000}"/>
    <cellStyle name="Note 2 5 3" xfId="24893" xr:uid="{00000000-0005-0000-0000-00003E610000}"/>
    <cellStyle name="Note 2 5 3 10" xfId="24894" xr:uid="{00000000-0005-0000-0000-00003F610000}"/>
    <cellStyle name="Note 2 5 3 2" xfId="24895" xr:uid="{00000000-0005-0000-0000-000040610000}"/>
    <cellStyle name="Note 2 5 3 2 2" xfId="24896" xr:uid="{00000000-0005-0000-0000-000041610000}"/>
    <cellStyle name="Note 2 5 3 2 3" xfId="24897" xr:uid="{00000000-0005-0000-0000-000042610000}"/>
    <cellStyle name="Note 2 5 3 2 3 2" xfId="24898" xr:uid="{00000000-0005-0000-0000-000043610000}"/>
    <cellStyle name="Note 2 5 3 2 3 3" xfId="24899" xr:uid="{00000000-0005-0000-0000-000044610000}"/>
    <cellStyle name="Note 2 5 3 2 4" xfId="24900" xr:uid="{00000000-0005-0000-0000-000045610000}"/>
    <cellStyle name="Note 2 5 3 2 4 2" xfId="24901" xr:uid="{00000000-0005-0000-0000-000046610000}"/>
    <cellStyle name="Note 2 5 3 2 4 2 2" xfId="24902" xr:uid="{00000000-0005-0000-0000-000047610000}"/>
    <cellStyle name="Note 2 5 3 2 4 3" xfId="24903" xr:uid="{00000000-0005-0000-0000-000048610000}"/>
    <cellStyle name="Note 2 5 3 2 5" xfId="24904" xr:uid="{00000000-0005-0000-0000-000049610000}"/>
    <cellStyle name="Note 2 5 3 2 5 2" xfId="24905" xr:uid="{00000000-0005-0000-0000-00004A610000}"/>
    <cellStyle name="Note 2 5 3 2 5 2 2" xfId="24906" xr:uid="{00000000-0005-0000-0000-00004B610000}"/>
    <cellStyle name="Note 2 5 3 2 5 3" xfId="24907" xr:uid="{00000000-0005-0000-0000-00004C610000}"/>
    <cellStyle name="Note 2 5 3 2 6" xfId="24908" xr:uid="{00000000-0005-0000-0000-00004D610000}"/>
    <cellStyle name="Note 2 5 3 2 6 2" xfId="24909" xr:uid="{00000000-0005-0000-0000-00004E610000}"/>
    <cellStyle name="Note 2 5 3 2 6 2 2" xfId="24910" xr:uid="{00000000-0005-0000-0000-00004F610000}"/>
    <cellStyle name="Note 2 5 3 2 6 3" xfId="24911" xr:uid="{00000000-0005-0000-0000-000050610000}"/>
    <cellStyle name="Note 2 5 3 2 7" xfId="24912" xr:uid="{00000000-0005-0000-0000-000051610000}"/>
    <cellStyle name="Note 2 5 3 2 7 2" xfId="24913" xr:uid="{00000000-0005-0000-0000-000052610000}"/>
    <cellStyle name="Note 2 5 3 2 8" xfId="24914" xr:uid="{00000000-0005-0000-0000-000053610000}"/>
    <cellStyle name="Note 2 5 3 2 8 2" xfId="24915" xr:uid="{00000000-0005-0000-0000-000054610000}"/>
    <cellStyle name="Note 2 5 3 2 9" xfId="24916" xr:uid="{00000000-0005-0000-0000-000055610000}"/>
    <cellStyle name="Note 2 5 3 3" xfId="24917" xr:uid="{00000000-0005-0000-0000-000056610000}"/>
    <cellStyle name="Note 2 5 3 4" xfId="24918" xr:uid="{00000000-0005-0000-0000-000057610000}"/>
    <cellStyle name="Note 2 5 3 4 2" xfId="24919" xr:uid="{00000000-0005-0000-0000-000058610000}"/>
    <cellStyle name="Note 2 5 3 4 3" xfId="24920" xr:uid="{00000000-0005-0000-0000-000059610000}"/>
    <cellStyle name="Note 2 5 3 5" xfId="24921" xr:uid="{00000000-0005-0000-0000-00005A610000}"/>
    <cellStyle name="Note 2 5 3 5 2" xfId="24922" xr:uid="{00000000-0005-0000-0000-00005B610000}"/>
    <cellStyle name="Note 2 5 3 5 2 2" xfId="24923" xr:uid="{00000000-0005-0000-0000-00005C610000}"/>
    <cellStyle name="Note 2 5 3 5 3" xfId="24924" xr:uid="{00000000-0005-0000-0000-00005D610000}"/>
    <cellStyle name="Note 2 5 3 6" xfId="24925" xr:uid="{00000000-0005-0000-0000-00005E610000}"/>
    <cellStyle name="Note 2 5 3 6 2" xfId="24926" xr:uid="{00000000-0005-0000-0000-00005F610000}"/>
    <cellStyle name="Note 2 5 3 6 2 2" xfId="24927" xr:uid="{00000000-0005-0000-0000-000060610000}"/>
    <cellStyle name="Note 2 5 3 6 3" xfId="24928" xr:uid="{00000000-0005-0000-0000-000061610000}"/>
    <cellStyle name="Note 2 5 3 7" xfId="24929" xr:uid="{00000000-0005-0000-0000-000062610000}"/>
    <cellStyle name="Note 2 5 3 7 2" xfId="24930" xr:uid="{00000000-0005-0000-0000-000063610000}"/>
    <cellStyle name="Note 2 5 3 7 2 2" xfId="24931" xr:uid="{00000000-0005-0000-0000-000064610000}"/>
    <cellStyle name="Note 2 5 3 7 3" xfId="24932" xr:uid="{00000000-0005-0000-0000-000065610000}"/>
    <cellStyle name="Note 2 5 3 8" xfId="24933" xr:uid="{00000000-0005-0000-0000-000066610000}"/>
    <cellStyle name="Note 2 5 3 8 2" xfId="24934" xr:uid="{00000000-0005-0000-0000-000067610000}"/>
    <cellStyle name="Note 2 5 3 9" xfId="24935" xr:uid="{00000000-0005-0000-0000-000068610000}"/>
    <cellStyle name="Note 2 5 3 9 2" xfId="24936" xr:uid="{00000000-0005-0000-0000-000069610000}"/>
    <cellStyle name="Note 2 5 4" xfId="24937" xr:uid="{00000000-0005-0000-0000-00006A610000}"/>
    <cellStyle name="Note 2 5 4 2" xfId="24938" xr:uid="{00000000-0005-0000-0000-00006B610000}"/>
    <cellStyle name="Note 2 5 4 2 10" xfId="24939" xr:uid="{00000000-0005-0000-0000-00006C610000}"/>
    <cellStyle name="Note 2 5 4 2 2" xfId="24940" xr:uid="{00000000-0005-0000-0000-00006D610000}"/>
    <cellStyle name="Note 2 5 4 2 3" xfId="24941" xr:uid="{00000000-0005-0000-0000-00006E610000}"/>
    <cellStyle name="Note 2 5 4 2 4" xfId="24942" xr:uid="{00000000-0005-0000-0000-00006F610000}"/>
    <cellStyle name="Note 2 5 4 2 4 2" xfId="24943" xr:uid="{00000000-0005-0000-0000-000070610000}"/>
    <cellStyle name="Note 2 5 4 2 4 2 2" xfId="24944" xr:uid="{00000000-0005-0000-0000-000071610000}"/>
    <cellStyle name="Note 2 5 4 2 4 3" xfId="24945" xr:uid="{00000000-0005-0000-0000-000072610000}"/>
    <cellStyle name="Note 2 5 4 2 5" xfId="24946" xr:uid="{00000000-0005-0000-0000-000073610000}"/>
    <cellStyle name="Note 2 5 4 2 5 2" xfId="24947" xr:uid="{00000000-0005-0000-0000-000074610000}"/>
    <cellStyle name="Note 2 5 4 2 5 2 2" xfId="24948" xr:uid="{00000000-0005-0000-0000-000075610000}"/>
    <cellStyle name="Note 2 5 4 2 5 3" xfId="24949" xr:uid="{00000000-0005-0000-0000-000076610000}"/>
    <cellStyle name="Note 2 5 4 2 6" xfId="24950" xr:uid="{00000000-0005-0000-0000-000077610000}"/>
    <cellStyle name="Note 2 5 4 2 6 2" xfId="24951" xr:uid="{00000000-0005-0000-0000-000078610000}"/>
    <cellStyle name="Note 2 5 4 2 6 2 2" xfId="24952" xr:uid="{00000000-0005-0000-0000-000079610000}"/>
    <cellStyle name="Note 2 5 4 2 6 3" xfId="24953" xr:uid="{00000000-0005-0000-0000-00007A610000}"/>
    <cellStyle name="Note 2 5 4 2 7" xfId="24954" xr:uid="{00000000-0005-0000-0000-00007B610000}"/>
    <cellStyle name="Note 2 5 4 2 7 2" xfId="24955" xr:uid="{00000000-0005-0000-0000-00007C610000}"/>
    <cellStyle name="Note 2 5 4 2 8" xfId="24956" xr:uid="{00000000-0005-0000-0000-00007D610000}"/>
    <cellStyle name="Note 2 5 4 2 8 2" xfId="24957" xr:uid="{00000000-0005-0000-0000-00007E610000}"/>
    <cellStyle name="Note 2 5 4 2 9" xfId="24958" xr:uid="{00000000-0005-0000-0000-00007F610000}"/>
    <cellStyle name="Note 2 5 4 3" xfId="24959" xr:uid="{00000000-0005-0000-0000-000080610000}"/>
    <cellStyle name="Note 2 5 4 4" xfId="24960" xr:uid="{00000000-0005-0000-0000-000081610000}"/>
    <cellStyle name="Note 2 5 4 4 2" xfId="24961" xr:uid="{00000000-0005-0000-0000-000082610000}"/>
    <cellStyle name="Note 2 5 4 4 2 2" xfId="24962" xr:uid="{00000000-0005-0000-0000-000083610000}"/>
    <cellStyle name="Note 2 5 4 4 3" xfId="24963" xr:uid="{00000000-0005-0000-0000-000084610000}"/>
    <cellStyle name="Note 2 5 4 5" xfId="24964" xr:uid="{00000000-0005-0000-0000-000085610000}"/>
    <cellStyle name="Note 2 5 4 5 2" xfId="24965" xr:uid="{00000000-0005-0000-0000-000086610000}"/>
    <cellStyle name="Note 2 5 4 5 2 2" xfId="24966" xr:uid="{00000000-0005-0000-0000-000087610000}"/>
    <cellStyle name="Note 2 5 4 5 3" xfId="24967" xr:uid="{00000000-0005-0000-0000-000088610000}"/>
    <cellStyle name="Note 2 5 5" xfId="24968" xr:uid="{00000000-0005-0000-0000-000089610000}"/>
    <cellStyle name="Note 2 5 5 2" xfId="24969" xr:uid="{00000000-0005-0000-0000-00008A610000}"/>
    <cellStyle name="Note 2 5 5 3" xfId="24970" xr:uid="{00000000-0005-0000-0000-00008B610000}"/>
    <cellStyle name="Note 2 5 5 3 2" xfId="24971" xr:uid="{00000000-0005-0000-0000-00008C610000}"/>
    <cellStyle name="Note 2 5 5 3 3" xfId="24972" xr:uid="{00000000-0005-0000-0000-00008D610000}"/>
    <cellStyle name="Note 2 5 5 4" xfId="24973" xr:uid="{00000000-0005-0000-0000-00008E610000}"/>
    <cellStyle name="Note 2 5 5 4 2" xfId="24974" xr:uid="{00000000-0005-0000-0000-00008F610000}"/>
    <cellStyle name="Note 2 5 5 4 2 2" xfId="24975" xr:uid="{00000000-0005-0000-0000-000090610000}"/>
    <cellStyle name="Note 2 5 5 4 3" xfId="24976" xr:uid="{00000000-0005-0000-0000-000091610000}"/>
    <cellStyle name="Note 2 5 5 5" xfId="24977" xr:uid="{00000000-0005-0000-0000-000092610000}"/>
    <cellStyle name="Note 2 5 5 5 2" xfId="24978" xr:uid="{00000000-0005-0000-0000-000093610000}"/>
    <cellStyle name="Note 2 5 5 5 2 2" xfId="24979" xr:uid="{00000000-0005-0000-0000-000094610000}"/>
    <cellStyle name="Note 2 5 5 5 3" xfId="24980" xr:uid="{00000000-0005-0000-0000-000095610000}"/>
    <cellStyle name="Note 2 5 5 6" xfId="24981" xr:uid="{00000000-0005-0000-0000-000096610000}"/>
    <cellStyle name="Note 2 5 5 6 2" xfId="24982" xr:uid="{00000000-0005-0000-0000-000097610000}"/>
    <cellStyle name="Note 2 5 5 6 2 2" xfId="24983" xr:uid="{00000000-0005-0000-0000-000098610000}"/>
    <cellStyle name="Note 2 5 5 6 3" xfId="24984" xr:uid="{00000000-0005-0000-0000-000099610000}"/>
    <cellStyle name="Note 2 5 5 7" xfId="24985" xr:uid="{00000000-0005-0000-0000-00009A610000}"/>
    <cellStyle name="Note 2 5 5 7 2" xfId="24986" xr:uid="{00000000-0005-0000-0000-00009B610000}"/>
    <cellStyle name="Note 2 5 5 8" xfId="24987" xr:uid="{00000000-0005-0000-0000-00009C610000}"/>
    <cellStyle name="Note 2 5 5 8 2" xfId="24988" xr:uid="{00000000-0005-0000-0000-00009D610000}"/>
    <cellStyle name="Note 2 5 5 9" xfId="24989" xr:uid="{00000000-0005-0000-0000-00009E610000}"/>
    <cellStyle name="Note 2 5 6" xfId="24990" xr:uid="{00000000-0005-0000-0000-00009F610000}"/>
    <cellStyle name="Note 2 5 6 2" xfId="24991" xr:uid="{00000000-0005-0000-0000-0000A0610000}"/>
    <cellStyle name="Note 2 5 6 3" xfId="24992" xr:uid="{00000000-0005-0000-0000-0000A1610000}"/>
    <cellStyle name="Note 2 5 7" xfId="24993" xr:uid="{00000000-0005-0000-0000-0000A2610000}"/>
    <cellStyle name="Note 2 5 8" xfId="24994" xr:uid="{00000000-0005-0000-0000-0000A3610000}"/>
    <cellStyle name="Note 2 5 8 2" xfId="24995" xr:uid="{00000000-0005-0000-0000-0000A4610000}"/>
    <cellStyle name="Note 2 5 8 2 2" xfId="24996" xr:uid="{00000000-0005-0000-0000-0000A5610000}"/>
    <cellStyle name="Note 2 5 8 3" xfId="24997" xr:uid="{00000000-0005-0000-0000-0000A6610000}"/>
    <cellStyle name="Note 2 5 8 4" xfId="24998" xr:uid="{00000000-0005-0000-0000-0000A7610000}"/>
    <cellStyle name="Note 2 5 8 5" xfId="24999" xr:uid="{00000000-0005-0000-0000-0000A8610000}"/>
    <cellStyle name="Note 2 5 9" xfId="25000" xr:uid="{00000000-0005-0000-0000-0000A9610000}"/>
    <cellStyle name="Note 2 5 9 2" xfId="25001" xr:uid="{00000000-0005-0000-0000-0000AA610000}"/>
    <cellStyle name="Note 2 5 9 2 2" xfId="25002" xr:uid="{00000000-0005-0000-0000-0000AB610000}"/>
    <cellStyle name="Note 2 5 9 3" xfId="25003" xr:uid="{00000000-0005-0000-0000-0000AC610000}"/>
    <cellStyle name="Note 2 6" xfId="25004" xr:uid="{00000000-0005-0000-0000-0000AD610000}"/>
    <cellStyle name="Note 2 6 2" xfId="25005" xr:uid="{00000000-0005-0000-0000-0000AE610000}"/>
    <cellStyle name="Note 2 6 2 2" xfId="25006" xr:uid="{00000000-0005-0000-0000-0000AF610000}"/>
    <cellStyle name="Note 2 6 2 3" xfId="25007" xr:uid="{00000000-0005-0000-0000-0000B0610000}"/>
    <cellStyle name="Note 2 6 2 3 2" xfId="25008" xr:uid="{00000000-0005-0000-0000-0000B1610000}"/>
    <cellStyle name="Note 2 6 2 3 3" xfId="25009" xr:uid="{00000000-0005-0000-0000-0000B2610000}"/>
    <cellStyle name="Note 2 6 2 4" xfId="25010" xr:uid="{00000000-0005-0000-0000-0000B3610000}"/>
    <cellStyle name="Note 2 6 2 4 2" xfId="25011" xr:uid="{00000000-0005-0000-0000-0000B4610000}"/>
    <cellStyle name="Note 2 6 2 4 2 2" xfId="25012" xr:uid="{00000000-0005-0000-0000-0000B5610000}"/>
    <cellStyle name="Note 2 6 2 4 3" xfId="25013" xr:uid="{00000000-0005-0000-0000-0000B6610000}"/>
    <cellStyle name="Note 2 6 2 5" xfId="25014" xr:uid="{00000000-0005-0000-0000-0000B7610000}"/>
    <cellStyle name="Note 2 6 2 5 2" xfId="25015" xr:uid="{00000000-0005-0000-0000-0000B8610000}"/>
    <cellStyle name="Note 2 6 2 5 2 2" xfId="25016" xr:uid="{00000000-0005-0000-0000-0000B9610000}"/>
    <cellStyle name="Note 2 6 2 5 3" xfId="25017" xr:uid="{00000000-0005-0000-0000-0000BA610000}"/>
    <cellStyle name="Note 2 6 2 6" xfId="25018" xr:uid="{00000000-0005-0000-0000-0000BB610000}"/>
    <cellStyle name="Note 2 6 2 6 2" xfId="25019" xr:uid="{00000000-0005-0000-0000-0000BC610000}"/>
    <cellStyle name="Note 2 6 2 6 2 2" xfId="25020" xr:uid="{00000000-0005-0000-0000-0000BD610000}"/>
    <cellStyle name="Note 2 6 2 6 3" xfId="25021" xr:uid="{00000000-0005-0000-0000-0000BE610000}"/>
    <cellStyle name="Note 2 6 2 7" xfId="25022" xr:uid="{00000000-0005-0000-0000-0000BF610000}"/>
    <cellStyle name="Note 2 6 2 7 2" xfId="25023" xr:uid="{00000000-0005-0000-0000-0000C0610000}"/>
    <cellStyle name="Note 2 6 2 8" xfId="25024" xr:uid="{00000000-0005-0000-0000-0000C1610000}"/>
    <cellStyle name="Note 2 6 2 8 2" xfId="25025" xr:uid="{00000000-0005-0000-0000-0000C2610000}"/>
    <cellStyle name="Note 2 6 2 9" xfId="25026" xr:uid="{00000000-0005-0000-0000-0000C3610000}"/>
    <cellStyle name="Note 2 6 3" xfId="25027" xr:uid="{00000000-0005-0000-0000-0000C4610000}"/>
    <cellStyle name="Note 2 6 3 2" xfId="25028" xr:uid="{00000000-0005-0000-0000-0000C5610000}"/>
    <cellStyle name="Note 2 6 3 3" xfId="25029" xr:uid="{00000000-0005-0000-0000-0000C6610000}"/>
    <cellStyle name="Note 2 6 3 3 2" xfId="25030" xr:uid="{00000000-0005-0000-0000-0000C7610000}"/>
    <cellStyle name="Note 2 6 3 3 3" xfId="25031" xr:uid="{00000000-0005-0000-0000-0000C8610000}"/>
    <cellStyle name="Note 2 6 3 4" xfId="25032" xr:uid="{00000000-0005-0000-0000-0000C9610000}"/>
    <cellStyle name="Note 2 6 3 4 2" xfId="25033" xr:uid="{00000000-0005-0000-0000-0000CA610000}"/>
    <cellStyle name="Note 2 6 3 4 2 2" xfId="25034" xr:uid="{00000000-0005-0000-0000-0000CB610000}"/>
    <cellStyle name="Note 2 6 3 4 3" xfId="25035" xr:uid="{00000000-0005-0000-0000-0000CC610000}"/>
    <cellStyle name="Note 2 6 3 5" xfId="25036" xr:uid="{00000000-0005-0000-0000-0000CD610000}"/>
    <cellStyle name="Note 2 6 3 5 2" xfId="25037" xr:uid="{00000000-0005-0000-0000-0000CE610000}"/>
    <cellStyle name="Note 2 6 3 5 2 2" xfId="25038" xr:uid="{00000000-0005-0000-0000-0000CF610000}"/>
    <cellStyle name="Note 2 6 3 5 3" xfId="25039" xr:uid="{00000000-0005-0000-0000-0000D0610000}"/>
    <cellStyle name="Note 2 6 3 6" xfId="25040" xr:uid="{00000000-0005-0000-0000-0000D1610000}"/>
    <cellStyle name="Note 2 6 3 6 2" xfId="25041" xr:uid="{00000000-0005-0000-0000-0000D2610000}"/>
    <cellStyle name="Note 2 6 3 6 2 2" xfId="25042" xr:uid="{00000000-0005-0000-0000-0000D3610000}"/>
    <cellStyle name="Note 2 6 3 6 3" xfId="25043" xr:uid="{00000000-0005-0000-0000-0000D4610000}"/>
    <cellStyle name="Note 2 6 3 7" xfId="25044" xr:uid="{00000000-0005-0000-0000-0000D5610000}"/>
    <cellStyle name="Note 2 6 3 7 2" xfId="25045" xr:uid="{00000000-0005-0000-0000-0000D6610000}"/>
    <cellStyle name="Note 2 6 3 8" xfId="25046" xr:uid="{00000000-0005-0000-0000-0000D7610000}"/>
    <cellStyle name="Note 2 6 3 8 2" xfId="25047" xr:uid="{00000000-0005-0000-0000-0000D8610000}"/>
    <cellStyle name="Note 2 6 3 9" xfId="25048" xr:uid="{00000000-0005-0000-0000-0000D9610000}"/>
    <cellStyle name="Note 2 6 4" xfId="25049" xr:uid="{00000000-0005-0000-0000-0000DA610000}"/>
    <cellStyle name="Note 2 6 4 2" xfId="25050" xr:uid="{00000000-0005-0000-0000-0000DB610000}"/>
    <cellStyle name="Note 2 6 4 3" xfId="25051" xr:uid="{00000000-0005-0000-0000-0000DC610000}"/>
    <cellStyle name="Note 2 6 4 3 2" xfId="25052" xr:uid="{00000000-0005-0000-0000-0000DD610000}"/>
    <cellStyle name="Note 2 6 4 3 2 2" xfId="25053" xr:uid="{00000000-0005-0000-0000-0000DE610000}"/>
    <cellStyle name="Note 2 6 4 3 3" xfId="25054" xr:uid="{00000000-0005-0000-0000-0000DF610000}"/>
    <cellStyle name="Note 2 6 4 4" xfId="25055" xr:uid="{00000000-0005-0000-0000-0000E0610000}"/>
    <cellStyle name="Note 2 6 4 4 2" xfId="25056" xr:uid="{00000000-0005-0000-0000-0000E1610000}"/>
    <cellStyle name="Note 2 6 4 4 2 2" xfId="25057" xr:uid="{00000000-0005-0000-0000-0000E2610000}"/>
    <cellStyle name="Note 2 6 4 4 3" xfId="25058" xr:uid="{00000000-0005-0000-0000-0000E3610000}"/>
    <cellStyle name="Note 2 6 4 5" xfId="25059" xr:uid="{00000000-0005-0000-0000-0000E4610000}"/>
    <cellStyle name="Note 2 6 4 5 2" xfId="25060" xr:uid="{00000000-0005-0000-0000-0000E5610000}"/>
    <cellStyle name="Note 2 6 4 5 2 2" xfId="25061" xr:uid="{00000000-0005-0000-0000-0000E6610000}"/>
    <cellStyle name="Note 2 6 4 5 3" xfId="25062" xr:uid="{00000000-0005-0000-0000-0000E7610000}"/>
    <cellStyle name="Note 2 6 4 6" xfId="25063" xr:uid="{00000000-0005-0000-0000-0000E8610000}"/>
    <cellStyle name="Note 2 6 4 6 2" xfId="25064" xr:uid="{00000000-0005-0000-0000-0000E9610000}"/>
    <cellStyle name="Note 2 6 4 7" xfId="25065" xr:uid="{00000000-0005-0000-0000-0000EA610000}"/>
    <cellStyle name="Note 2 6 4 7 2" xfId="25066" xr:uid="{00000000-0005-0000-0000-0000EB610000}"/>
    <cellStyle name="Note 2 6 4 8" xfId="25067" xr:uid="{00000000-0005-0000-0000-0000EC610000}"/>
    <cellStyle name="Note 2 6 4 9" xfId="25068" xr:uid="{00000000-0005-0000-0000-0000ED610000}"/>
    <cellStyle name="Note 2 6 5" xfId="25069" xr:uid="{00000000-0005-0000-0000-0000EE610000}"/>
    <cellStyle name="Note 2 6 5 2" xfId="25070" xr:uid="{00000000-0005-0000-0000-0000EF610000}"/>
    <cellStyle name="Note 2 6 5 3" xfId="25071" xr:uid="{00000000-0005-0000-0000-0000F0610000}"/>
    <cellStyle name="Note 2 6 6" xfId="25072" xr:uid="{00000000-0005-0000-0000-0000F1610000}"/>
    <cellStyle name="Note 2 6 6 2" xfId="25073" xr:uid="{00000000-0005-0000-0000-0000F2610000}"/>
    <cellStyle name="Note 2 6 6 2 2" xfId="25074" xr:uid="{00000000-0005-0000-0000-0000F3610000}"/>
    <cellStyle name="Note 2 6 6 2 2 2" xfId="25075" xr:uid="{00000000-0005-0000-0000-0000F4610000}"/>
    <cellStyle name="Note 2 6 6 2 3" xfId="25076" xr:uid="{00000000-0005-0000-0000-0000F5610000}"/>
    <cellStyle name="Note 2 6 6 3" xfId="25077" xr:uid="{00000000-0005-0000-0000-0000F6610000}"/>
    <cellStyle name="Note 2 6 6 3 2" xfId="25078" xr:uid="{00000000-0005-0000-0000-0000F7610000}"/>
    <cellStyle name="Note 2 6 6 3 2 2" xfId="25079" xr:uid="{00000000-0005-0000-0000-0000F8610000}"/>
    <cellStyle name="Note 2 6 6 3 3" xfId="25080" xr:uid="{00000000-0005-0000-0000-0000F9610000}"/>
    <cellStyle name="Note 2 6 6 4" xfId="25081" xr:uid="{00000000-0005-0000-0000-0000FA610000}"/>
    <cellStyle name="Note 2 6 6 4 2" xfId="25082" xr:uid="{00000000-0005-0000-0000-0000FB610000}"/>
    <cellStyle name="Note 2 6 6 4 2 2" xfId="25083" xr:uid="{00000000-0005-0000-0000-0000FC610000}"/>
    <cellStyle name="Note 2 6 6 4 3" xfId="25084" xr:uid="{00000000-0005-0000-0000-0000FD610000}"/>
    <cellStyle name="Note 2 6 6 5" xfId="25085" xr:uid="{00000000-0005-0000-0000-0000FE610000}"/>
    <cellStyle name="Note 2 6 6 5 2" xfId="25086" xr:uid="{00000000-0005-0000-0000-0000FF610000}"/>
    <cellStyle name="Note 2 6 6 6" xfId="25087" xr:uid="{00000000-0005-0000-0000-000000620000}"/>
    <cellStyle name="Note 2 6 6 6 2" xfId="25088" xr:uid="{00000000-0005-0000-0000-000001620000}"/>
    <cellStyle name="Note 2 6 6 7" xfId="25089" xr:uid="{00000000-0005-0000-0000-000002620000}"/>
    <cellStyle name="Note 2 6 7" xfId="25090" xr:uid="{00000000-0005-0000-0000-000003620000}"/>
    <cellStyle name="Note 2 6 7 2" xfId="25091" xr:uid="{00000000-0005-0000-0000-000004620000}"/>
    <cellStyle name="Note 2 6 7 2 2" xfId="25092" xr:uid="{00000000-0005-0000-0000-000005620000}"/>
    <cellStyle name="Note 2 6 7 3" xfId="25093" xr:uid="{00000000-0005-0000-0000-000006620000}"/>
    <cellStyle name="Note 2 6 8" xfId="25094" xr:uid="{00000000-0005-0000-0000-000007620000}"/>
    <cellStyle name="Note 2 6 8 2" xfId="25095" xr:uid="{00000000-0005-0000-0000-000008620000}"/>
    <cellStyle name="Note 2 6 8 2 2" xfId="25096" xr:uid="{00000000-0005-0000-0000-000009620000}"/>
    <cellStyle name="Note 2 6 8 3" xfId="25097" xr:uid="{00000000-0005-0000-0000-00000A620000}"/>
    <cellStyle name="Note 2 7" xfId="25098" xr:uid="{00000000-0005-0000-0000-00000B620000}"/>
    <cellStyle name="Note 2 7 10" xfId="25099" xr:uid="{00000000-0005-0000-0000-00000C620000}"/>
    <cellStyle name="Note 2 7 2" xfId="25100" xr:uid="{00000000-0005-0000-0000-00000D620000}"/>
    <cellStyle name="Note 2 7 2 2" xfId="25101" xr:uid="{00000000-0005-0000-0000-00000E620000}"/>
    <cellStyle name="Note 2 7 2 3" xfId="25102" xr:uid="{00000000-0005-0000-0000-00000F620000}"/>
    <cellStyle name="Note 2 7 2 3 2" xfId="25103" xr:uid="{00000000-0005-0000-0000-000010620000}"/>
    <cellStyle name="Note 2 7 2 3 3" xfId="25104" xr:uid="{00000000-0005-0000-0000-000011620000}"/>
    <cellStyle name="Note 2 7 2 4" xfId="25105" xr:uid="{00000000-0005-0000-0000-000012620000}"/>
    <cellStyle name="Note 2 7 2 4 2" xfId="25106" xr:uid="{00000000-0005-0000-0000-000013620000}"/>
    <cellStyle name="Note 2 7 2 4 2 2" xfId="25107" xr:uid="{00000000-0005-0000-0000-000014620000}"/>
    <cellStyle name="Note 2 7 2 4 3" xfId="25108" xr:uid="{00000000-0005-0000-0000-000015620000}"/>
    <cellStyle name="Note 2 7 2 5" xfId="25109" xr:uid="{00000000-0005-0000-0000-000016620000}"/>
    <cellStyle name="Note 2 7 2 5 2" xfId="25110" xr:uid="{00000000-0005-0000-0000-000017620000}"/>
    <cellStyle name="Note 2 7 2 5 2 2" xfId="25111" xr:uid="{00000000-0005-0000-0000-000018620000}"/>
    <cellStyle name="Note 2 7 2 5 3" xfId="25112" xr:uid="{00000000-0005-0000-0000-000019620000}"/>
    <cellStyle name="Note 2 7 2 6" xfId="25113" xr:uid="{00000000-0005-0000-0000-00001A620000}"/>
    <cellStyle name="Note 2 7 2 6 2" xfId="25114" xr:uid="{00000000-0005-0000-0000-00001B620000}"/>
    <cellStyle name="Note 2 7 2 6 2 2" xfId="25115" xr:uid="{00000000-0005-0000-0000-00001C620000}"/>
    <cellStyle name="Note 2 7 2 6 3" xfId="25116" xr:uid="{00000000-0005-0000-0000-00001D620000}"/>
    <cellStyle name="Note 2 7 2 7" xfId="25117" xr:uid="{00000000-0005-0000-0000-00001E620000}"/>
    <cellStyle name="Note 2 7 2 7 2" xfId="25118" xr:uid="{00000000-0005-0000-0000-00001F620000}"/>
    <cellStyle name="Note 2 7 2 8" xfId="25119" xr:uid="{00000000-0005-0000-0000-000020620000}"/>
    <cellStyle name="Note 2 7 2 8 2" xfId="25120" xr:uid="{00000000-0005-0000-0000-000021620000}"/>
    <cellStyle name="Note 2 7 2 9" xfId="25121" xr:uid="{00000000-0005-0000-0000-000022620000}"/>
    <cellStyle name="Note 2 7 3" xfId="25122" xr:uid="{00000000-0005-0000-0000-000023620000}"/>
    <cellStyle name="Note 2 7 4" xfId="25123" xr:uid="{00000000-0005-0000-0000-000024620000}"/>
    <cellStyle name="Note 2 7 4 2" xfId="25124" xr:uid="{00000000-0005-0000-0000-000025620000}"/>
    <cellStyle name="Note 2 7 4 3" xfId="25125" xr:uid="{00000000-0005-0000-0000-000026620000}"/>
    <cellStyle name="Note 2 7 5" xfId="25126" xr:uid="{00000000-0005-0000-0000-000027620000}"/>
    <cellStyle name="Note 2 7 5 2" xfId="25127" xr:uid="{00000000-0005-0000-0000-000028620000}"/>
    <cellStyle name="Note 2 7 5 2 2" xfId="25128" xr:uid="{00000000-0005-0000-0000-000029620000}"/>
    <cellStyle name="Note 2 7 5 3" xfId="25129" xr:uid="{00000000-0005-0000-0000-00002A620000}"/>
    <cellStyle name="Note 2 7 6" xfId="25130" xr:uid="{00000000-0005-0000-0000-00002B620000}"/>
    <cellStyle name="Note 2 7 6 2" xfId="25131" xr:uid="{00000000-0005-0000-0000-00002C620000}"/>
    <cellStyle name="Note 2 7 6 2 2" xfId="25132" xr:uid="{00000000-0005-0000-0000-00002D620000}"/>
    <cellStyle name="Note 2 7 6 3" xfId="25133" xr:uid="{00000000-0005-0000-0000-00002E620000}"/>
    <cellStyle name="Note 2 7 7" xfId="25134" xr:uid="{00000000-0005-0000-0000-00002F620000}"/>
    <cellStyle name="Note 2 7 7 2" xfId="25135" xr:uid="{00000000-0005-0000-0000-000030620000}"/>
    <cellStyle name="Note 2 7 7 2 2" xfId="25136" xr:uid="{00000000-0005-0000-0000-000031620000}"/>
    <cellStyle name="Note 2 7 7 3" xfId="25137" xr:uid="{00000000-0005-0000-0000-000032620000}"/>
    <cellStyle name="Note 2 7 8" xfId="25138" xr:uid="{00000000-0005-0000-0000-000033620000}"/>
    <cellStyle name="Note 2 7 8 2" xfId="25139" xr:uid="{00000000-0005-0000-0000-000034620000}"/>
    <cellStyle name="Note 2 7 9" xfId="25140" xr:uid="{00000000-0005-0000-0000-000035620000}"/>
    <cellStyle name="Note 2 7 9 2" xfId="25141" xr:uid="{00000000-0005-0000-0000-000036620000}"/>
    <cellStyle name="Note 2 8" xfId="25142" xr:uid="{00000000-0005-0000-0000-000037620000}"/>
    <cellStyle name="Note 2 8 2" xfId="25143" xr:uid="{00000000-0005-0000-0000-000038620000}"/>
    <cellStyle name="Note 2 8 2 10" xfId="25144" xr:uid="{00000000-0005-0000-0000-000039620000}"/>
    <cellStyle name="Note 2 8 2 2" xfId="25145" xr:uid="{00000000-0005-0000-0000-00003A620000}"/>
    <cellStyle name="Note 2 8 2 3" xfId="25146" xr:uid="{00000000-0005-0000-0000-00003B620000}"/>
    <cellStyle name="Note 2 8 2 4" xfId="25147" xr:uid="{00000000-0005-0000-0000-00003C620000}"/>
    <cellStyle name="Note 2 8 2 4 2" xfId="25148" xr:uid="{00000000-0005-0000-0000-00003D620000}"/>
    <cellStyle name="Note 2 8 2 4 2 2" xfId="25149" xr:uid="{00000000-0005-0000-0000-00003E620000}"/>
    <cellStyle name="Note 2 8 2 4 3" xfId="25150" xr:uid="{00000000-0005-0000-0000-00003F620000}"/>
    <cellStyle name="Note 2 8 2 5" xfId="25151" xr:uid="{00000000-0005-0000-0000-000040620000}"/>
    <cellStyle name="Note 2 8 2 5 2" xfId="25152" xr:uid="{00000000-0005-0000-0000-000041620000}"/>
    <cellStyle name="Note 2 8 2 5 2 2" xfId="25153" xr:uid="{00000000-0005-0000-0000-000042620000}"/>
    <cellStyle name="Note 2 8 2 5 3" xfId="25154" xr:uid="{00000000-0005-0000-0000-000043620000}"/>
    <cellStyle name="Note 2 8 2 6" xfId="25155" xr:uid="{00000000-0005-0000-0000-000044620000}"/>
    <cellStyle name="Note 2 8 2 6 2" xfId="25156" xr:uid="{00000000-0005-0000-0000-000045620000}"/>
    <cellStyle name="Note 2 8 2 6 2 2" xfId="25157" xr:uid="{00000000-0005-0000-0000-000046620000}"/>
    <cellStyle name="Note 2 8 2 6 3" xfId="25158" xr:uid="{00000000-0005-0000-0000-000047620000}"/>
    <cellStyle name="Note 2 8 2 7" xfId="25159" xr:uid="{00000000-0005-0000-0000-000048620000}"/>
    <cellStyle name="Note 2 8 2 7 2" xfId="25160" xr:uid="{00000000-0005-0000-0000-000049620000}"/>
    <cellStyle name="Note 2 8 2 8" xfId="25161" xr:uid="{00000000-0005-0000-0000-00004A620000}"/>
    <cellStyle name="Note 2 8 2 8 2" xfId="25162" xr:uid="{00000000-0005-0000-0000-00004B620000}"/>
    <cellStyle name="Note 2 8 2 9" xfId="25163" xr:uid="{00000000-0005-0000-0000-00004C620000}"/>
    <cellStyle name="Note 2 8 3" xfId="25164" xr:uid="{00000000-0005-0000-0000-00004D620000}"/>
    <cellStyle name="Note 2 8 4" xfId="25165" xr:uid="{00000000-0005-0000-0000-00004E620000}"/>
    <cellStyle name="Note 2 8 4 2" xfId="25166" xr:uid="{00000000-0005-0000-0000-00004F620000}"/>
    <cellStyle name="Note 2 8 4 2 2" xfId="25167" xr:uid="{00000000-0005-0000-0000-000050620000}"/>
    <cellStyle name="Note 2 8 4 3" xfId="25168" xr:uid="{00000000-0005-0000-0000-000051620000}"/>
    <cellStyle name="Note 2 8 5" xfId="25169" xr:uid="{00000000-0005-0000-0000-000052620000}"/>
    <cellStyle name="Note 2 8 5 2" xfId="25170" xr:uid="{00000000-0005-0000-0000-000053620000}"/>
    <cellStyle name="Note 2 8 5 2 2" xfId="25171" xr:uid="{00000000-0005-0000-0000-000054620000}"/>
    <cellStyle name="Note 2 8 5 3" xfId="25172" xr:uid="{00000000-0005-0000-0000-000055620000}"/>
    <cellStyle name="Note 2 9" xfId="25173" xr:uid="{00000000-0005-0000-0000-000056620000}"/>
    <cellStyle name="Note 2 9 2" xfId="25174" xr:uid="{00000000-0005-0000-0000-000057620000}"/>
    <cellStyle name="Note 2 9 3" xfId="25175" xr:uid="{00000000-0005-0000-0000-000058620000}"/>
    <cellStyle name="Note 2 9 3 2" xfId="25176" xr:uid="{00000000-0005-0000-0000-000059620000}"/>
    <cellStyle name="Note 2 9 3 3" xfId="25177" xr:uid="{00000000-0005-0000-0000-00005A620000}"/>
    <cellStyle name="Note 2 9 4" xfId="25178" xr:uid="{00000000-0005-0000-0000-00005B620000}"/>
    <cellStyle name="Note 2 9 4 2" xfId="25179" xr:uid="{00000000-0005-0000-0000-00005C620000}"/>
    <cellStyle name="Note 2 9 4 2 2" xfId="25180" xr:uid="{00000000-0005-0000-0000-00005D620000}"/>
    <cellStyle name="Note 2 9 4 3" xfId="25181" xr:uid="{00000000-0005-0000-0000-00005E620000}"/>
    <cellStyle name="Note 2 9 5" xfId="25182" xr:uid="{00000000-0005-0000-0000-00005F620000}"/>
    <cellStyle name="Note 2 9 5 2" xfId="25183" xr:uid="{00000000-0005-0000-0000-000060620000}"/>
    <cellStyle name="Note 2 9 5 2 2" xfId="25184" xr:uid="{00000000-0005-0000-0000-000061620000}"/>
    <cellStyle name="Note 2 9 5 3" xfId="25185" xr:uid="{00000000-0005-0000-0000-000062620000}"/>
    <cellStyle name="Note 2 9 6" xfId="25186" xr:uid="{00000000-0005-0000-0000-000063620000}"/>
    <cellStyle name="Note 2 9 6 2" xfId="25187" xr:uid="{00000000-0005-0000-0000-000064620000}"/>
    <cellStyle name="Note 2 9 6 2 2" xfId="25188" xr:uid="{00000000-0005-0000-0000-000065620000}"/>
    <cellStyle name="Note 2 9 6 3" xfId="25189" xr:uid="{00000000-0005-0000-0000-000066620000}"/>
    <cellStyle name="Note 2 9 7" xfId="25190" xr:uid="{00000000-0005-0000-0000-000067620000}"/>
    <cellStyle name="Note 2 9 7 2" xfId="25191" xr:uid="{00000000-0005-0000-0000-000068620000}"/>
    <cellStyle name="Note 2 9 8" xfId="25192" xr:uid="{00000000-0005-0000-0000-000069620000}"/>
    <cellStyle name="Note 2 9 8 2" xfId="25193" xr:uid="{00000000-0005-0000-0000-00006A620000}"/>
    <cellStyle name="Note 2 9 9" xfId="25194" xr:uid="{00000000-0005-0000-0000-00006B620000}"/>
    <cellStyle name="Note 3" xfId="25195" xr:uid="{00000000-0005-0000-0000-00006C620000}"/>
    <cellStyle name="Output 2" xfId="25196" xr:uid="{00000000-0005-0000-0000-00006D620000}"/>
    <cellStyle name="Percent" xfId="25687" builtinId="5"/>
    <cellStyle name="Percent 10" xfId="25197" xr:uid="{00000000-0005-0000-0000-00006E620000}"/>
    <cellStyle name="Percent 10 2" xfId="25198" xr:uid="{00000000-0005-0000-0000-00006F620000}"/>
    <cellStyle name="Percent 10 2 2" xfId="25199" xr:uid="{00000000-0005-0000-0000-000070620000}"/>
    <cellStyle name="Percent 10 2 2 2" xfId="25200" xr:uid="{00000000-0005-0000-0000-000071620000}"/>
    <cellStyle name="Percent 10 2 3" xfId="25201" xr:uid="{00000000-0005-0000-0000-000072620000}"/>
    <cellStyle name="Percent 10 2 4" xfId="25202" xr:uid="{00000000-0005-0000-0000-000073620000}"/>
    <cellStyle name="Percent 10 3" xfId="25203" xr:uid="{00000000-0005-0000-0000-000074620000}"/>
    <cellStyle name="Percent 10 3 2" xfId="25204" xr:uid="{00000000-0005-0000-0000-000075620000}"/>
    <cellStyle name="Percent 10 3 2 2" xfId="25205" xr:uid="{00000000-0005-0000-0000-000076620000}"/>
    <cellStyle name="Percent 10 3 3" xfId="25206" xr:uid="{00000000-0005-0000-0000-000077620000}"/>
    <cellStyle name="Percent 10 3 3 2" xfId="25207" xr:uid="{00000000-0005-0000-0000-000078620000}"/>
    <cellStyle name="Percent 10 3 4" xfId="25208" xr:uid="{00000000-0005-0000-0000-000079620000}"/>
    <cellStyle name="Percent 10 3 5" xfId="25209" xr:uid="{00000000-0005-0000-0000-00007A620000}"/>
    <cellStyle name="Percent 10 3 6" xfId="25210" xr:uid="{00000000-0005-0000-0000-00007B620000}"/>
    <cellStyle name="Percent 10 4" xfId="25211" xr:uid="{00000000-0005-0000-0000-00007C620000}"/>
    <cellStyle name="Percent 10 4 2" xfId="25212" xr:uid="{00000000-0005-0000-0000-00007D620000}"/>
    <cellStyle name="Percent 10 4 2 2" xfId="25213" xr:uid="{00000000-0005-0000-0000-00007E620000}"/>
    <cellStyle name="Percent 10 4 2 3" xfId="25214" xr:uid="{00000000-0005-0000-0000-00007F620000}"/>
    <cellStyle name="Percent 10 4 3" xfId="25215" xr:uid="{00000000-0005-0000-0000-000080620000}"/>
    <cellStyle name="Percent 10 4 4" xfId="25216" xr:uid="{00000000-0005-0000-0000-000081620000}"/>
    <cellStyle name="Percent 10 5" xfId="25217" xr:uid="{00000000-0005-0000-0000-000082620000}"/>
    <cellStyle name="Percent 10 6" xfId="25218" xr:uid="{00000000-0005-0000-0000-000083620000}"/>
    <cellStyle name="Percent 11" xfId="25219" xr:uid="{00000000-0005-0000-0000-000084620000}"/>
    <cellStyle name="Percent 11 2" xfId="25220" xr:uid="{00000000-0005-0000-0000-000085620000}"/>
    <cellStyle name="Percent 11 2 2" xfId="25221" xr:uid="{00000000-0005-0000-0000-000086620000}"/>
    <cellStyle name="Percent 11 2 2 2" xfId="25222" xr:uid="{00000000-0005-0000-0000-000087620000}"/>
    <cellStyle name="Percent 11 2 3" xfId="25223" xr:uid="{00000000-0005-0000-0000-000088620000}"/>
    <cellStyle name="Percent 11 2 4" xfId="25224" xr:uid="{00000000-0005-0000-0000-000089620000}"/>
    <cellStyle name="Percent 11 3" xfId="25225" xr:uid="{00000000-0005-0000-0000-00008A620000}"/>
    <cellStyle name="Percent 11 3 2" xfId="25226" xr:uid="{00000000-0005-0000-0000-00008B620000}"/>
    <cellStyle name="Percent 11 3 2 2" xfId="25227" xr:uid="{00000000-0005-0000-0000-00008C620000}"/>
    <cellStyle name="Percent 11 3 3" xfId="25228" xr:uid="{00000000-0005-0000-0000-00008D620000}"/>
    <cellStyle name="Percent 11 3 3 2" xfId="25229" xr:uid="{00000000-0005-0000-0000-00008E620000}"/>
    <cellStyle name="Percent 11 3 4" xfId="25230" xr:uid="{00000000-0005-0000-0000-00008F620000}"/>
    <cellStyle name="Percent 11 3 5" xfId="25231" xr:uid="{00000000-0005-0000-0000-000090620000}"/>
    <cellStyle name="Percent 11 3 6" xfId="25232" xr:uid="{00000000-0005-0000-0000-000091620000}"/>
    <cellStyle name="Percent 11 4" xfId="25233" xr:uid="{00000000-0005-0000-0000-000092620000}"/>
    <cellStyle name="Percent 11 4 2" xfId="25234" xr:uid="{00000000-0005-0000-0000-000093620000}"/>
    <cellStyle name="Percent 11 4 2 2" xfId="25235" xr:uid="{00000000-0005-0000-0000-000094620000}"/>
    <cellStyle name="Percent 11 4 2 3" xfId="25236" xr:uid="{00000000-0005-0000-0000-000095620000}"/>
    <cellStyle name="Percent 11 4 3" xfId="25237" xr:uid="{00000000-0005-0000-0000-000096620000}"/>
    <cellStyle name="Percent 11 4 4" xfId="25238" xr:uid="{00000000-0005-0000-0000-000097620000}"/>
    <cellStyle name="Percent 11 5" xfId="25239" xr:uid="{00000000-0005-0000-0000-000098620000}"/>
    <cellStyle name="Percent 11 6" xfId="25240" xr:uid="{00000000-0005-0000-0000-000099620000}"/>
    <cellStyle name="Percent 12" xfId="25241" xr:uid="{00000000-0005-0000-0000-00009A620000}"/>
    <cellStyle name="Percent 12 10" xfId="25242" xr:uid="{00000000-0005-0000-0000-00009B620000}"/>
    <cellStyle name="Percent 12 10 2" xfId="25243" xr:uid="{00000000-0005-0000-0000-00009C620000}"/>
    <cellStyle name="Percent 12 10 2 2" xfId="25244" xr:uid="{00000000-0005-0000-0000-00009D620000}"/>
    <cellStyle name="Percent 12 10 3" xfId="25245" xr:uid="{00000000-0005-0000-0000-00009E620000}"/>
    <cellStyle name="Percent 12 11" xfId="25246" xr:uid="{00000000-0005-0000-0000-00009F620000}"/>
    <cellStyle name="Percent 12 11 2" xfId="25247" xr:uid="{00000000-0005-0000-0000-0000A0620000}"/>
    <cellStyle name="Percent 12 11 2 2" xfId="25248" xr:uid="{00000000-0005-0000-0000-0000A1620000}"/>
    <cellStyle name="Percent 12 11 3" xfId="25249" xr:uid="{00000000-0005-0000-0000-0000A2620000}"/>
    <cellStyle name="Percent 12 2" xfId="25250" xr:uid="{00000000-0005-0000-0000-0000A3620000}"/>
    <cellStyle name="Percent 12 2 2" xfId="25251" xr:uid="{00000000-0005-0000-0000-0000A4620000}"/>
    <cellStyle name="Percent 12 2 2 2" xfId="25252" xr:uid="{00000000-0005-0000-0000-0000A5620000}"/>
    <cellStyle name="Percent 12 2 2 3" xfId="25253" xr:uid="{00000000-0005-0000-0000-0000A6620000}"/>
    <cellStyle name="Percent 12 2 2 3 2" xfId="25254" xr:uid="{00000000-0005-0000-0000-0000A7620000}"/>
    <cellStyle name="Percent 12 2 2 3 3" xfId="25255" xr:uid="{00000000-0005-0000-0000-0000A8620000}"/>
    <cellStyle name="Percent 12 2 2 4" xfId="25256" xr:uid="{00000000-0005-0000-0000-0000A9620000}"/>
    <cellStyle name="Percent 12 2 2 4 2" xfId="25257" xr:uid="{00000000-0005-0000-0000-0000AA620000}"/>
    <cellStyle name="Percent 12 2 2 4 2 2" xfId="25258" xr:uid="{00000000-0005-0000-0000-0000AB620000}"/>
    <cellStyle name="Percent 12 2 2 4 3" xfId="25259" xr:uid="{00000000-0005-0000-0000-0000AC620000}"/>
    <cellStyle name="Percent 12 2 2 5" xfId="25260" xr:uid="{00000000-0005-0000-0000-0000AD620000}"/>
    <cellStyle name="Percent 12 2 2 5 2" xfId="25261" xr:uid="{00000000-0005-0000-0000-0000AE620000}"/>
    <cellStyle name="Percent 12 2 2 5 2 2" xfId="25262" xr:uid="{00000000-0005-0000-0000-0000AF620000}"/>
    <cellStyle name="Percent 12 2 2 5 3" xfId="25263" xr:uid="{00000000-0005-0000-0000-0000B0620000}"/>
    <cellStyle name="Percent 12 2 2 6" xfId="25264" xr:uid="{00000000-0005-0000-0000-0000B1620000}"/>
    <cellStyle name="Percent 12 2 2 6 2" xfId="25265" xr:uid="{00000000-0005-0000-0000-0000B2620000}"/>
    <cellStyle name="Percent 12 2 2 6 2 2" xfId="25266" xr:uid="{00000000-0005-0000-0000-0000B3620000}"/>
    <cellStyle name="Percent 12 2 2 6 3" xfId="25267" xr:uid="{00000000-0005-0000-0000-0000B4620000}"/>
    <cellStyle name="Percent 12 2 2 7" xfId="25268" xr:uid="{00000000-0005-0000-0000-0000B5620000}"/>
    <cellStyle name="Percent 12 2 2 7 2" xfId="25269" xr:uid="{00000000-0005-0000-0000-0000B6620000}"/>
    <cellStyle name="Percent 12 2 2 8" xfId="25270" xr:uid="{00000000-0005-0000-0000-0000B7620000}"/>
    <cellStyle name="Percent 12 2 2 8 2" xfId="25271" xr:uid="{00000000-0005-0000-0000-0000B8620000}"/>
    <cellStyle name="Percent 12 2 2 9" xfId="25272" xr:uid="{00000000-0005-0000-0000-0000B9620000}"/>
    <cellStyle name="Percent 12 2 3" xfId="25273" xr:uid="{00000000-0005-0000-0000-0000BA620000}"/>
    <cellStyle name="Percent 12 2 3 2" xfId="25274" xr:uid="{00000000-0005-0000-0000-0000BB620000}"/>
    <cellStyle name="Percent 12 2 3 3" xfId="25275" xr:uid="{00000000-0005-0000-0000-0000BC620000}"/>
    <cellStyle name="Percent 12 2 3 3 2" xfId="25276" xr:uid="{00000000-0005-0000-0000-0000BD620000}"/>
    <cellStyle name="Percent 12 2 3 3 3" xfId="25277" xr:uid="{00000000-0005-0000-0000-0000BE620000}"/>
    <cellStyle name="Percent 12 2 3 4" xfId="25278" xr:uid="{00000000-0005-0000-0000-0000BF620000}"/>
    <cellStyle name="Percent 12 2 3 4 2" xfId="25279" xr:uid="{00000000-0005-0000-0000-0000C0620000}"/>
    <cellStyle name="Percent 12 2 3 4 2 2" xfId="25280" xr:uid="{00000000-0005-0000-0000-0000C1620000}"/>
    <cellStyle name="Percent 12 2 3 4 3" xfId="25281" xr:uid="{00000000-0005-0000-0000-0000C2620000}"/>
    <cellStyle name="Percent 12 2 3 5" xfId="25282" xr:uid="{00000000-0005-0000-0000-0000C3620000}"/>
    <cellStyle name="Percent 12 2 3 5 2" xfId="25283" xr:uid="{00000000-0005-0000-0000-0000C4620000}"/>
    <cellStyle name="Percent 12 2 3 5 2 2" xfId="25284" xr:uid="{00000000-0005-0000-0000-0000C5620000}"/>
    <cellStyle name="Percent 12 2 3 5 3" xfId="25285" xr:uid="{00000000-0005-0000-0000-0000C6620000}"/>
    <cellStyle name="Percent 12 2 3 6" xfId="25286" xr:uid="{00000000-0005-0000-0000-0000C7620000}"/>
    <cellStyle name="Percent 12 2 3 6 2" xfId="25287" xr:uid="{00000000-0005-0000-0000-0000C8620000}"/>
    <cellStyle name="Percent 12 2 3 6 2 2" xfId="25288" xr:uid="{00000000-0005-0000-0000-0000C9620000}"/>
    <cellStyle name="Percent 12 2 3 6 3" xfId="25289" xr:uid="{00000000-0005-0000-0000-0000CA620000}"/>
    <cellStyle name="Percent 12 2 3 7" xfId="25290" xr:uid="{00000000-0005-0000-0000-0000CB620000}"/>
    <cellStyle name="Percent 12 2 3 7 2" xfId="25291" xr:uid="{00000000-0005-0000-0000-0000CC620000}"/>
    <cellStyle name="Percent 12 2 3 8" xfId="25292" xr:uid="{00000000-0005-0000-0000-0000CD620000}"/>
    <cellStyle name="Percent 12 2 3 8 2" xfId="25293" xr:uid="{00000000-0005-0000-0000-0000CE620000}"/>
    <cellStyle name="Percent 12 2 3 9" xfId="25294" xr:uid="{00000000-0005-0000-0000-0000CF620000}"/>
    <cellStyle name="Percent 12 2 4" xfId="25295" xr:uid="{00000000-0005-0000-0000-0000D0620000}"/>
    <cellStyle name="Percent 12 2 4 2" xfId="25296" xr:uid="{00000000-0005-0000-0000-0000D1620000}"/>
    <cellStyle name="Percent 12 2 4 3" xfId="25297" xr:uid="{00000000-0005-0000-0000-0000D2620000}"/>
    <cellStyle name="Percent 12 2 4 3 2" xfId="25298" xr:uid="{00000000-0005-0000-0000-0000D3620000}"/>
    <cellStyle name="Percent 12 2 4 3 2 2" xfId="25299" xr:uid="{00000000-0005-0000-0000-0000D4620000}"/>
    <cellStyle name="Percent 12 2 4 3 3" xfId="25300" xr:uid="{00000000-0005-0000-0000-0000D5620000}"/>
    <cellStyle name="Percent 12 2 4 4" xfId="25301" xr:uid="{00000000-0005-0000-0000-0000D6620000}"/>
    <cellStyle name="Percent 12 2 4 4 2" xfId="25302" xr:uid="{00000000-0005-0000-0000-0000D7620000}"/>
    <cellStyle name="Percent 12 2 4 4 2 2" xfId="25303" xr:uid="{00000000-0005-0000-0000-0000D8620000}"/>
    <cellStyle name="Percent 12 2 4 4 3" xfId="25304" xr:uid="{00000000-0005-0000-0000-0000D9620000}"/>
    <cellStyle name="Percent 12 2 4 5" xfId="25305" xr:uid="{00000000-0005-0000-0000-0000DA620000}"/>
    <cellStyle name="Percent 12 2 4 5 2" xfId="25306" xr:uid="{00000000-0005-0000-0000-0000DB620000}"/>
    <cellStyle name="Percent 12 2 4 5 2 2" xfId="25307" xr:uid="{00000000-0005-0000-0000-0000DC620000}"/>
    <cellStyle name="Percent 12 2 4 5 3" xfId="25308" xr:uid="{00000000-0005-0000-0000-0000DD620000}"/>
    <cellStyle name="Percent 12 2 4 6" xfId="25309" xr:uid="{00000000-0005-0000-0000-0000DE620000}"/>
    <cellStyle name="Percent 12 2 4 6 2" xfId="25310" xr:uid="{00000000-0005-0000-0000-0000DF620000}"/>
    <cellStyle name="Percent 12 2 4 7" xfId="25311" xr:uid="{00000000-0005-0000-0000-0000E0620000}"/>
    <cellStyle name="Percent 12 2 4 7 2" xfId="25312" xr:uid="{00000000-0005-0000-0000-0000E1620000}"/>
    <cellStyle name="Percent 12 2 4 8" xfId="25313" xr:uid="{00000000-0005-0000-0000-0000E2620000}"/>
    <cellStyle name="Percent 12 2 4 9" xfId="25314" xr:uid="{00000000-0005-0000-0000-0000E3620000}"/>
    <cellStyle name="Percent 12 2 5" xfId="25315" xr:uid="{00000000-0005-0000-0000-0000E4620000}"/>
    <cellStyle name="Percent 12 2 5 2" xfId="25316" xr:uid="{00000000-0005-0000-0000-0000E5620000}"/>
    <cellStyle name="Percent 12 2 5 3" xfId="25317" xr:uid="{00000000-0005-0000-0000-0000E6620000}"/>
    <cellStyle name="Percent 12 2 6" xfId="25318" xr:uid="{00000000-0005-0000-0000-0000E7620000}"/>
    <cellStyle name="Percent 12 2 6 2" xfId="25319" xr:uid="{00000000-0005-0000-0000-0000E8620000}"/>
    <cellStyle name="Percent 12 2 6 2 2" xfId="25320" xr:uid="{00000000-0005-0000-0000-0000E9620000}"/>
    <cellStyle name="Percent 12 2 6 2 2 2" xfId="25321" xr:uid="{00000000-0005-0000-0000-0000EA620000}"/>
    <cellStyle name="Percent 12 2 6 2 3" xfId="25322" xr:uid="{00000000-0005-0000-0000-0000EB620000}"/>
    <cellStyle name="Percent 12 2 6 3" xfId="25323" xr:uid="{00000000-0005-0000-0000-0000EC620000}"/>
    <cellStyle name="Percent 12 2 6 3 2" xfId="25324" xr:uid="{00000000-0005-0000-0000-0000ED620000}"/>
    <cellStyle name="Percent 12 2 6 3 2 2" xfId="25325" xr:uid="{00000000-0005-0000-0000-0000EE620000}"/>
    <cellStyle name="Percent 12 2 6 3 3" xfId="25326" xr:uid="{00000000-0005-0000-0000-0000EF620000}"/>
    <cellStyle name="Percent 12 2 6 4" xfId="25327" xr:uid="{00000000-0005-0000-0000-0000F0620000}"/>
    <cellStyle name="Percent 12 2 6 4 2" xfId="25328" xr:uid="{00000000-0005-0000-0000-0000F1620000}"/>
    <cellStyle name="Percent 12 2 6 4 2 2" xfId="25329" xr:uid="{00000000-0005-0000-0000-0000F2620000}"/>
    <cellStyle name="Percent 12 2 6 4 3" xfId="25330" xr:uid="{00000000-0005-0000-0000-0000F3620000}"/>
    <cellStyle name="Percent 12 2 6 5" xfId="25331" xr:uid="{00000000-0005-0000-0000-0000F4620000}"/>
    <cellStyle name="Percent 12 2 6 5 2" xfId="25332" xr:uid="{00000000-0005-0000-0000-0000F5620000}"/>
    <cellStyle name="Percent 12 2 6 6" xfId="25333" xr:uid="{00000000-0005-0000-0000-0000F6620000}"/>
    <cellStyle name="Percent 12 2 6 6 2" xfId="25334" xr:uid="{00000000-0005-0000-0000-0000F7620000}"/>
    <cellStyle name="Percent 12 2 6 7" xfId="25335" xr:uid="{00000000-0005-0000-0000-0000F8620000}"/>
    <cellStyle name="Percent 12 2 7" xfId="25336" xr:uid="{00000000-0005-0000-0000-0000F9620000}"/>
    <cellStyle name="Percent 12 2 7 2" xfId="25337" xr:uid="{00000000-0005-0000-0000-0000FA620000}"/>
    <cellStyle name="Percent 12 2 7 2 2" xfId="25338" xr:uid="{00000000-0005-0000-0000-0000FB620000}"/>
    <cellStyle name="Percent 12 2 7 3" xfId="25339" xr:uid="{00000000-0005-0000-0000-0000FC620000}"/>
    <cellStyle name="Percent 12 2 8" xfId="25340" xr:uid="{00000000-0005-0000-0000-0000FD620000}"/>
    <cellStyle name="Percent 12 2 8 2" xfId="25341" xr:uid="{00000000-0005-0000-0000-0000FE620000}"/>
    <cellStyle name="Percent 12 2 8 2 2" xfId="25342" xr:uid="{00000000-0005-0000-0000-0000FF620000}"/>
    <cellStyle name="Percent 12 2 8 3" xfId="25343" xr:uid="{00000000-0005-0000-0000-000000630000}"/>
    <cellStyle name="Percent 12 3" xfId="25344" xr:uid="{00000000-0005-0000-0000-000001630000}"/>
    <cellStyle name="Percent 12 3 10" xfId="25345" xr:uid="{00000000-0005-0000-0000-000002630000}"/>
    <cellStyle name="Percent 12 3 2" xfId="25346" xr:uid="{00000000-0005-0000-0000-000003630000}"/>
    <cellStyle name="Percent 12 3 2 2" xfId="25347" xr:uid="{00000000-0005-0000-0000-000004630000}"/>
    <cellStyle name="Percent 12 3 2 3" xfId="25348" xr:uid="{00000000-0005-0000-0000-000005630000}"/>
    <cellStyle name="Percent 12 3 2 3 2" xfId="25349" xr:uid="{00000000-0005-0000-0000-000006630000}"/>
    <cellStyle name="Percent 12 3 2 3 3" xfId="25350" xr:uid="{00000000-0005-0000-0000-000007630000}"/>
    <cellStyle name="Percent 12 3 2 4" xfId="25351" xr:uid="{00000000-0005-0000-0000-000008630000}"/>
    <cellStyle name="Percent 12 3 2 4 2" xfId="25352" xr:uid="{00000000-0005-0000-0000-000009630000}"/>
    <cellStyle name="Percent 12 3 2 4 2 2" xfId="25353" xr:uid="{00000000-0005-0000-0000-00000A630000}"/>
    <cellStyle name="Percent 12 3 2 4 3" xfId="25354" xr:uid="{00000000-0005-0000-0000-00000B630000}"/>
    <cellStyle name="Percent 12 3 2 5" xfId="25355" xr:uid="{00000000-0005-0000-0000-00000C630000}"/>
    <cellStyle name="Percent 12 3 2 5 2" xfId="25356" xr:uid="{00000000-0005-0000-0000-00000D630000}"/>
    <cellStyle name="Percent 12 3 2 5 2 2" xfId="25357" xr:uid="{00000000-0005-0000-0000-00000E630000}"/>
    <cellStyle name="Percent 12 3 2 5 3" xfId="25358" xr:uid="{00000000-0005-0000-0000-00000F630000}"/>
    <cellStyle name="Percent 12 3 2 6" xfId="25359" xr:uid="{00000000-0005-0000-0000-000010630000}"/>
    <cellStyle name="Percent 12 3 2 6 2" xfId="25360" xr:uid="{00000000-0005-0000-0000-000011630000}"/>
    <cellStyle name="Percent 12 3 2 6 2 2" xfId="25361" xr:uid="{00000000-0005-0000-0000-000012630000}"/>
    <cellStyle name="Percent 12 3 2 6 3" xfId="25362" xr:uid="{00000000-0005-0000-0000-000013630000}"/>
    <cellStyle name="Percent 12 3 2 7" xfId="25363" xr:uid="{00000000-0005-0000-0000-000014630000}"/>
    <cellStyle name="Percent 12 3 2 7 2" xfId="25364" xr:uid="{00000000-0005-0000-0000-000015630000}"/>
    <cellStyle name="Percent 12 3 2 8" xfId="25365" xr:uid="{00000000-0005-0000-0000-000016630000}"/>
    <cellStyle name="Percent 12 3 2 8 2" xfId="25366" xr:uid="{00000000-0005-0000-0000-000017630000}"/>
    <cellStyle name="Percent 12 3 2 9" xfId="25367" xr:uid="{00000000-0005-0000-0000-000018630000}"/>
    <cellStyle name="Percent 12 3 3" xfId="25368" xr:uid="{00000000-0005-0000-0000-000019630000}"/>
    <cellStyle name="Percent 12 3 4" xfId="25369" xr:uid="{00000000-0005-0000-0000-00001A630000}"/>
    <cellStyle name="Percent 12 3 4 2" xfId="25370" xr:uid="{00000000-0005-0000-0000-00001B630000}"/>
    <cellStyle name="Percent 12 3 4 3" xfId="25371" xr:uid="{00000000-0005-0000-0000-00001C630000}"/>
    <cellStyle name="Percent 12 3 5" xfId="25372" xr:uid="{00000000-0005-0000-0000-00001D630000}"/>
    <cellStyle name="Percent 12 3 5 2" xfId="25373" xr:uid="{00000000-0005-0000-0000-00001E630000}"/>
    <cellStyle name="Percent 12 3 5 2 2" xfId="25374" xr:uid="{00000000-0005-0000-0000-00001F630000}"/>
    <cellStyle name="Percent 12 3 5 3" xfId="25375" xr:uid="{00000000-0005-0000-0000-000020630000}"/>
    <cellStyle name="Percent 12 3 6" xfId="25376" xr:uid="{00000000-0005-0000-0000-000021630000}"/>
    <cellStyle name="Percent 12 3 6 2" xfId="25377" xr:uid="{00000000-0005-0000-0000-000022630000}"/>
    <cellStyle name="Percent 12 3 6 2 2" xfId="25378" xr:uid="{00000000-0005-0000-0000-000023630000}"/>
    <cellStyle name="Percent 12 3 6 3" xfId="25379" xr:uid="{00000000-0005-0000-0000-000024630000}"/>
    <cellStyle name="Percent 12 3 7" xfId="25380" xr:uid="{00000000-0005-0000-0000-000025630000}"/>
    <cellStyle name="Percent 12 3 7 2" xfId="25381" xr:uid="{00000000-0005-0000-0000-000026630000}"/>
    <cellStyle name="Percent 12 3 7 2 2" xfId="25382" xr:uid="{00000000-0005-0000-0000-000027630000}"/>
    <cellStyle name="Percent 12 3 7 3" xfId="25383" xr:uid="{00000000-0005-0000-0000-000028630000}"/>
    <cellStyle name="Percent 12 3 8" xfId="25384" xr:uid="{00000000-0005-0000-0000-000029630000}"/>
    <cellStyle name="Percent 12 3 8 2" xfId="25385" xr:uid="{00000000-0005-0000-0000-00002A630000}"/>
    <cellStyle name="Percent 12 3 9" xfId="25386" xr:uid="{00000000-0005-0000-0000-00002B630000}"/>
    <cellStyle name="Percent 12 3 9 2" xfId="25387" xr:uid="{00000000-0005-0000-0000-00002C630000}"/>
    <cellStyle name="Percent 12 4" xfId="25388" xr:uid="{00000000-0005-0000-0000-00002D630000}"/>
    <cellStyle name="Percent 12 4 2" xfId="25389" xr:uid="{00000000-0005-0000-0000-00002E630000}"/>
    <cellStyle name="Percent 12 4 3" xfId="25390" xr:uid="{00000000-0005-0000-0000-00002F630000}"/>
    <cellStyle name="Percent 12 4 3 2" xfId="25391" xr:uid="{00000000-0005-0000-0000-000030630000}"/>
    <cellStyle name="Percent 12 4 3 3" xfId="25392" xr:uid="{00000000-0005-0000-0000-000031630000}"/>
    <cellStyle name="Percent 12 4 4" xfId="25393" xr:uid="{00000000-0005-0000-0000-000032630000}"/>
    <cellStyle name="Percent 12 4 4 2" xfId="25394" xr:uid="{00000000-0005-0000-0000-000033630000}"/>
    <cellStyle name="Percent 12 4 4 2 2" xfId="25395" xr:uid="{00000000-0005-0000-0000-000034630000}"/>
    <cellStyle name="Percent 12 4 4 3" xfId="25396" xr:uid="{00000000-0005-0000-0000-000035630000}"/>
    <cellStyle name="Percent 12 4 5" xfId="25397" xr:uid="{00000000-0005-0000-0000-000036630000}"/>
    <cellStyle name="Percent 12 4 5 2" xfId="25398" xr:uid="{00000000-0005-0000-0000-000037630000}"/>
    <cellStyle name="Percent 12 4 5 2 2" xfId="25399" xr:uid="{00000000-0005-0000-0000-000038630000}"/>
    <cellStyle name="Percent 12 4 5 3" xfId="25400" xr:uid="{00000000-0005-0000-0000-000039630000}"/>
    <cellStyle name="Percent 12 4 6" xfId="25401" xr:uid="{00000000-0005-0000-0000-00003A630000}"/>
    <cellStyle name="Percent 12 4 6 2" xfId="25402" xr:uid="{00000000-0005-0000-0000-00003B630000}"/>
    <cellStyle name="Percent 12 4 6 2 2" xfId="25403" xr:uid="{00000000-0005-0000-0000-00003C630000}"/>
    <cellStyle name="Percent 12 4 6 3" xfId="25404" xr:uid="{00000000-0005-0000-0000-00003D630000}"/>
    <cellStyle name="Percent 12 4 7" xfId="25405" xr:uid="{00000000-0005-0000-0000-00003E630000}"/>
    <cellStyle name="Percent 12 4 7 2" xfId="25406" xr:uid="{00000000-0005-0000-0000-00003F630000}"/>
    <cellStyle name="Percent 12 4 8" xfId="25407" xr:uid="{00000000-0005-0000-0000-000040630000}"/>
    <cellStyle name="Percent 12 4 8 2" xfId="25408" xr:uid="{00000000-0005-0000-0000-000041630000}"/>
    <cellStyle name="Percent 12 4 9" xfId="25409" xr:uid="{00000000-0005-0000-0000-000042630000}"/>
    <cellStyle name="Percent 12 5" xfId="25410" xr:uid="{00000000-0005-0000-0000-000043630000}"/>
    <cellStyle name="Percent 12 5 2" xfId="25411" xr:uid="{00000000-0005-0000-0000-000044630000}"/>
    <cellStyle name="Percent 12 5 3" xfId="25412" xr:uid="{00000000-0005-0000-0000-000045630000}"/>
    <cellStyle name="Percent 12 5 3 2" xfId="25413" xr:uid="{00000000-0005-0000-0000-000046630000}"/>
    <cellStyle name="Percent 12 5 3 3" xfId="25414" xr:uid="{00000000-0005-0000-0000-000047630000}"/>
    <cellStyle name="Percent 12 5 4" xfId="25415" xr:uid="{00000000-0005-0000-0000-000048630000}"/>
    <cellStyle name="Percent 12 5 4 2" xfId="25416" xr:uid="{00000000-0005-0000-0000-000049630000}"/>
    <cellStyle name="Percent 12 5 4 2 2" xfId="25417" xr:uid="{00000000-0005-0000-0000-00004A630000}"/>
    <cellStyle name="Percent 12 5 4 3" xfId="25418" xr:uid="{00000000-0005-0000-0000-00004B630000}"/>
    <cellStyle name="Percent 12 5 5" xfId="25419" xr:uid="{00000000-0005-0000-0000-00004C630000}"/>
    <cellStyle name="Percent 12 5 5 2" xfId="25420" xr:uid="{00000000-0005-0000-0000-00004D630000}"/>
    <cellStyle name="Percent 12 5 5 2 2" xfId="25421" xr:uid="{00000000-0005-0000-0000-00004E630000}"/>
    <cellStyle name="Percent 12 5 5 3" xfId="25422" xr:uid="{00000000-0005-0000-0000-00004F630000}"/>
    <cellStyle name="Percent 12 5 6" xfId="25423" xr:uid="{00000000-0005-0000-0000-000050630000}"/>
    <cellStyle name="Percent 12 5 6 2" xfId="25424" xr:uid="{00000000-0005-0000-0000-000051630000}"/>
    <cellStyle name="Percent 12 5 6 2 2" xfId="25425" xr:uid="{00000000-0005-0000-0000-000052630000}"/>
    <cellStyle name="Percent 12 5 6 3" xfId="25426" xr:uid="{00000000-0005-0000-0000-000053630000}"/>
    <cellStyle name="Percent 12 5 7" xfId="25427" xr:uid="{00000000-0005-0000-0000-000054630000}"/>
    <cellStyle name="Percent 12 5 7 2" xfId="25428" xr:uid="{00000000-0005-0000-0000-000055630000}"/>
    <cellStyle name="Percent 12 5 8" xfId="25429" xr:uid="{00000000-0005-0000-0000-000056630000}"/>
    <cellStyle name="Percent 12 5 8 2" xfId="25430" xr:uid="{00000000-0005-0000-0000-000057630000}"/>
    <cellStyle name="Percent 12 5 9" xfId="25431" xr:uid="{00000000-0005-0000-0000-000058630000}"/>
    <cellStyle name="Percent 12 6" xfId="25432" xr:uid="{00000000-0005-0000-0000-000059630000}"/>
    <cellStyle name="Percent 12 6 2" xfId="25433" xr:uid="{00000000-0005-0000-0000-00005A630000}"/>
    <cellStyle name="Percent 12 6 3" xfId="25434" xr:uid="{00000000-0005-0000-0000-00005B630000}"/>
    <cellStyle name="Percent 12 6 3 2" xfId="25435" xr:uid="{00000000-0005-0000-0000-00005C630000}"/>
    <cellStyle name="Percent 12 6 3 3" xfId="25436" xr:uid="{00000000-0005-0000-0000-00005D630000}"/>
    <cellStyle name="Percent 12 6 4" xfId="25437" xr:uid="{00000000-0005-0000-0000-00005E630000}"/>
    <cellStyle name="Percent 12 6 4 2" xfId="25438" xr:uid="{00000000-0005-0000-0000-00005F630000}"/>
    <cellStyle name="Percent 12 6 4 2 2" xfId="25439" xr:uid="{00000000-0005-0000-0000-000060630000}"/>
    <cellStyle name="Percent 12 6 4 3" xfId="25440" xr:uid="{00000000-0005-0000-0000-000061630000}"/>
    <cellStyle name="Percent 12 6 5" xfId="25441" xr:uid="{00000000-0005-0000-0000-000062630000}"/>
    <cellStyle name="Percent 12 6 5 2" xfId="25442" xr:uid="{00000000-0005-0000-0000-000063630000}"/>
    <cellStyle name="Percent 12 6 5 2 2" xfId="25443" xr:uid="{00000000-0005-0000-0000-000064630000}"/>
    <cellStyle name="Percent 12 6 5 3" xfId="25444" xr:uid="{00000000-0005-0000-0000-000065630000}"/>
    <cellStyle name="Percent 12 6 6" xfId="25445" xr:uid="{00000000-0005-0000-0000-000066630000}"/>
    <cellStyle name="Percent 12 6 6 2" xfId="25446" xr:uid="{00000000-0005-0000-0000-000067630000}"/>
    <cellStyle name="Percent 12 6 6 2 2" xfId="25447" xr:uid="{00000000-0005-0000-0000-000068630000}"/>
    <cellStyle name="Percent 12 6 6 3" xfId="25448" xr:uid="{00000000-0005-0000-0000-000069630000}"/>
    <cellStyle name="Percent 12 6 7" xfId="25449" xr:uid="{00000000-0005-0000-0000-00006A630000}"/>
    <cellStyle name="Percent 12 6 7 2" xfId="25450" xr:uid="{00000000-0005-0000-0000-00006B630000}"/>
    <cellStyle name="Percent 12 6 8" xfId="25451" xr:uid="{00000000-0005-0000-0000-00006C630000}"/>
    <cellStyle name="Percent 12 6 8 2" xfId="25452" xr:uid="{00000000-0005-0000-0000-00006D630000}"/>
    <cellStyle name="Percent 12 6 9" xfId="25453" xr:uid="{00000000-0005-0000-0000-00006E630000}"/>
    <cellStyle name="Percent 12 7" xfId="25454" xr:uid="{00000000-0005-0000-0000-00006F630000}"/>
    <cellStyle name="Percent 12 7 2" xfId="25455" xr:uid="{00000000-0005-0000-0000-000070630000}"/>
    <cellStyle name="Percent 12 7 3" xfId="25456" xr:uid="{00000000-0005-0000-0000-000071630000}"/>
    <cellStyle name="Percent 12 8" xfId="25457" xr:uid="{00000000-0005-0000-0000-000072630000}"/>
    <cellStyle name="Percent 12 8 2" xfId="25458" xr:uid="{00000000-0005-0000-0000-000073630000}"/>
    <cellStyle name="Percent 12 8 3" xfId="25459" xr:uid="{00000000-0005-0000-0000-000074630000}"/>
    <cellStyle name="Percent 12 8 3 2" xfId="25460" xr:uid="{00000000-0005-0000-0000-000075630000}"/>
    <cellStyle name="Percent 12 8 3 2 2" xfId="25461" xr:uid="{00000000-0005-0000-0000-000076630000}"/>
    <cellStyle name="Percent 12 8 3 3" xfId="25462" xr:uid="{00000000-0005-0000-0000-000077630000}"/>
    <cellStyle name="Percent 12 8 4" xfId="25463" xr:uid="{00000000-0005-0000-0000-000078630000}"/>
    <cellStyle name="Percent 12 8 4 2" xfId="25464" xr:uid="{00000000-0005-0000-0000-000079630000}"/>
    <cellStyle name="Percent 12 8 4 2 2" xfId="25465" xr:uid="{00000000-0005-0000-0000-00007A630000}"/>
    <cellStyle name="Percent 12 8 4 3" xfId="25466" xr:uid="{00000000-0005-0000-0000-00007B630000}"/>
    <cellStyle name="Percent 12 8 5" xfId="25467" xr:uid="{00000000-0005-0000-0000-00007C630000}"/>
    <cellStyle name="Percent 12 8 5 2" xfId="25468" xr:uid="{00000000-0005-0000-0000-00007D630000}"/>
    <cellStyle name="Percent 12 8 5 2 2" xfId="25469" xr:uid="{00000000-0005-0000-0000-00007E630000}"/>
    <cellStyle name="Percent 12 8 5 3" xfId="25470" xr:uid="{00000000-0005-0000-0000-00007F630000}"/>
    <cellStyle name="Percent 12 8 6" xfId="25471" xr:uid="{00000000-0005-0000-0000-000080630000}"/>
    <cellStyle name="Percent 12 8 6 2" xfId="25472" xr:uid="{00000000-0005-0000-0000-000081630000}"/>
    <cellStyle name="Percent 12 8 7" xfId="25473" xr:uid="{00000000-0005-0000-0000-000082630000}"/>
    <cellStyle name="Percent 12 8 7 2" xfId="25474" xr:uid="{00000000-0005-0000-0000-000083630000}"/>
    <cellStyle name="Percent 12 8 8" xfId="25475" xr:uid="{00000000-0005-0000-0000-000084630000}"/>
    <cellStyle name="Percent 12 8 9" xfId="25476" xr:uid="{00000000-0005-0000-0000-000085630000}"/>
    <cellStyle name="Percent 12 9" xfId="25477" xr:uid="{00000000-0005-0000-0000-000086630000}"/>
    <cellStyle name="Percent 13" xfId="25478" xr:uid="{00000000-0005-0000-0000-000087630000}"/>
    <cellStyle name="Percent 13 10" xfId="25479" xr:uid="{00000000-0005-0000-0000-000088630000}"/>
    <cellStyle name="Percent 13 2" xfId="25480" xr:uid="{00000000-0005-0000-0000-000089630000}"/>
    <cellStyle name="Percent 13 2 2" xfId="25481" xr:uid="{00000000-0005-0000-0000-00008A630000}"/>
    <cellStyle name="Percent 13 3" xfId="25482" xr:uid="{00000000-0005-0000-0000-00008B630000}"/>
    <cellStyle name="Percent 13 4" xfId="25483" xr:uid="{00000000-0005-0000-0000-00008C630000}"/>
    <cellStyle name="Percent 13 4 2" xfId="25484" xr:uid="{00000000-0005-0000-0000-00008D630000}"/>
    <cellStyle name="Percent 13 4 2 2" xfId="25485" xr:uid="{00000000-0005-0000-0000-00008E630000}"/>
    <cellStyle name="Percent 13 4 3" xfId="25486" xr:uid="{00000000-0005-0000-0000-00008F630000}"/>
    <cellStyle name="Percent 13 5" xfId="25487" xr:uid="{00000000-0005-0000-0000-000090630000}"/>
    <cellStyle name="Percent 13 5 2" xfId="25488" xr:uid="{00000000-0005-0000-0000-000091630000}"/>
    <cellStyle name="Percent 13 5 2 2" xfId="25489" xr:uid="{00000000-0005-0000-0000-000092630000}"/>
    <cellStyle name="Percent 13 5 3" xfId="25490" xr:uid="{00000000-0005-0000-0000-000093630000}"/>
    <cellStyle name="Percent 13 6" xfId="25491" xr:uid="{00000000-0005-0000-0000-000094630000}"/>
    <cellStyle name="Percent 13 6 2" xfId="25492" xr:uid="{00000000-0005-0000-0000-000095630000}"/>
    <cellStyle name="Percent 13 6 2 2" xfId="25493" xr:uid="{00000000-0005-0000-0000-000096630000}"/>
    <cellStyle name="Percent 13 6 3" xfId="25494" xr:uid="{00000000-0005-0000-0000-000097630000}"/>
    <cellStyle name="Percent 13 7" xfId="25495" xr:uid="{00000000-0005-0000-0000-000098630000}"/>
    <cellStyle name="Percent 13 7 2" xfId="25496" xr:uid="{00000000-0005-0000-0000-000099630000}"/>
    <cellStyle name="Percent 13 8" xfId="25497" xr:uid="{00000000-0005-0000-0000-00009A630000}"/>
    <cellStyle name="Percent 13 8 2" xfId="25498" xr:uid="{00000000-0005-0000-0000-00009B630000}"/>
    <cellStyle name="Percent 13 9" xfId="25499" xr:uid="{00000000-0005-0000-0000-00009C630000}"/>
    <cellStyle name="Percent 14" xfId="25500" xr:uid="{00000000-0005-0000-0000-00009D630000}"/>
    <cellStyle name="Percent 14 2" xfId="25501" xr:uid="{00000000-0005-0000-0000-00009E630000}"/>
    <cellStyle name="Percent 14 2 2" xfId="25502" xr:uid="{00000000-0005-0000-0000-00009F630000}"/>
    <cellStyle name="Percent 14 2 2 2" xfId="25503" xr:uid="{00000000-0005-0000-0000-0000A0630000}"/>
    <cellStyle name="Percent 14 2 3" xfId="25504" xr:uid="{00000000-0005-0000-0000-0000A1630000}"/>
    <cellStyle name="Percent 14 3" xfId="25505" xr:uid="{00000000-0005-0000-0000-0000A2630000}"/>
    <cellStyle name="Percent 14 3 2" xfId="25506" xr:uid="{00000000-0005-0000-0000-0000A3630000}"/>
    <cellStyle name="Percent 14 4" xfId="25507" xr:uid="{00000000-0005-0000-0000-0000A4630000}"/>
    <cellStyle name="Percent 15" xfId="25508" xr:uid="{00000000-0005-0000-0000-0000A5630000}"/>
    <cellStyle name="Percent 15 2" xfId="25509" xr:uid="{00000000-0005-0000-0000-0000A6630000}"/>
    <cellStyle name="Percent 15 2 2" xfId="25510" xr:uid="{00000000-0005-0000-0000-0000A7630000}"/>
    <cellStyle name="Percent 15 3" xfId="25511" xr:uid="{00000000-0005-0000-0000-0000A8630000}"/>
    <cellStyle name="Percent 16" xfId="25512" xr:uid="{00000000-0005-0000-0000-0000A9630000}"/>
    <cellStyle name="Percent 16 2" xfId="25513" xr:uid="{00000000-0005-0000-0000-0000AA630000}"/>
    <cellStyle name="Percent 16 2 2" xfId="25514" xr:uid="{00000000-0005-0000-0000-0000AB630000}"/>
    <cellStyle name="Percent 16 3" xfId="25515" xr:uid="{00000000-0005-0000-0000-0000AC630000}"/>
    <cellStyle name="Percent 17" xfId="25516" xr:uid="{00000000-0005-0000-0000-0000AD630000}"/>
    <cellStyle name="Percent 17 2" xfId="25517" xr:uid="{00000000-0005-0000-0000-0000AE630000}"/>
    <cellStyle name="Percent 17 2 2" xfId="25518" xr:uid="{00000000-0005-0000-0000-0000AF630000}"/>
    <cellStyle name="Percent 17 3" xfId="25519" xr:uid="{00000000-0005-0000-0000-0000B0630000}"/>
    <cellStyle name="Percent 18" xfId="25520" xr:uid="{00000000-0005-0000-0000-0000B1630000}"/>
    <cellStyle name="Percent 18 2" xfId="25521" xr:uid="{00000000-0005-0000-0000-0000B2630000}"/>
    <cellStyle name="Percent 19" xfId="25522" xr:uid="{00000000-0005-0000-0000-0000B3630000}"/>
    <cellStyle name="Percent 19 2" xfId="25523" xr:uid="{00000000-0005-0000-0000-0000B4630000}"/>
    <cellStyle name="Percent 2" xfId="25524" xr:uid="{00000000-0005-0000-0000-0000B5630000}"/>
    <cellStyle name="Percent 2 10" xfId="25525" xr:uid="{00000000-0005-0000-0000-0000B6630000}"/>
    <cellStyle name="Percent 2 10 2" xfId="25526" xr:uid="{00000000-0005-0000-0000-0000B7630000}"/>
    <cellStyle name="Percent 2 10 3" xfId="25527" xr:uid="{00000000-0005-0000-0000-0000B8630000}"/>
    <cellStyle name="Percent 2 11" xfId="25528" xr:uid="{00000000-0005-0000-0000-0000B9630000}"/>
    <cellStyle name="Percent 2 11 2" xfId="25529" xr:uid="{00000000-0005-0000-0000-0000BA630000}"/>
    <cellStyle name="Percent 2 12" xfId="25530" xr:uid="{00000000-0005-0000-0000-0000BB630000}"/>
    <cellStyle name="Percent 2 12 2" xfId="25531" xr:uid="{00000000-0005-0000-0000-0000BC630000}"/>
    <cellStyle name="Percent 2 13" xfId="25532" xr:uid="{00000000-0005-0000-0000-0000BD630000}"/>
    <cellStyle name="Percent 2 14" xfId="25533" xr:uid="{00000000-0005-0000-0000-0000BE630000}"/>
    <cellStyle name="Percent 2 15" xfId="25534" xr:uid="{00000000-0005-0000-0000-0000BF630000}"/>
    <cellStyle name="Percent 2 16" xfId="25535" xr:uid="{00000000-0005-0000-0000-0000C0630000}"/>
    <cellStyle name="Percent 2 2" xfId="25536" xr:uid="{00000000-0005-0000-0000-0000C1630000}"/>
    <cellStyle name="Percent 2 2 2" xfId="25537" xr:uid="{00000000-0005-0000-0000-0000C2630000}"/>
    <cellStyle name="Percent 2 3" xfId="25538" xr:uid="{00000000-0005-0000-0000-0000C3630000}"/>
    <cellStyle name="Percent 2 3 2" xfId="25539" xr:uid="{00000000-0005-0000-0000-0000C4630000}"/>
    <cellStyle name="Percent 2 4" xfId="25540" xr:uid="{00000000-0005-0000-0000-0000C5630000}"/>
    <cellStyle name="Percent 2 5" xfId="25541" xr:uid="{00000000-0005-0000-0000-0000C6630000}"/>
    <cellStyle name="Percent 2 5 2" xfId="25542" xr:uid="{00000000-0005-0000-0000-0000C7630000}"/>
    <cellStyle name="Percent 2 5 2 2" xfId="25543" xr:uid="{00000000-0005-0000-0000-0000C8630000}"/>
    <cellStyle name="Percent 2 5 2 2 2" xfId="25544" xr:uid="{00000000-0005-0000-0000-0000C9630000}"/>
    <cellStyle name="Percent 2 5 2 3" xfId="25545" xr:uid="{00000000-0005-0000-0000-0000CA630000}"/>
    <cellStyle name="Percent 2 5 2 4" xfId="25546" xr:uid="{00000000-0005-0000-0000-0000CB630000}"/>
    <cellStyle name="Percent 2 5 3" xfId="25547" xr:uid="{00000000-0005-0000-0000-0000CC630000}"/>
    <cellStyle name="Percent 2 5 3 2" xfId="25548" xr:uid="{00000000-0005-0000-0000-0000CD630000}"/>
    <cellStyle name="Percent 2 5 3 2 2" xfId="25549" xr:uid="{00000000-0005-0000-0000-0000CE630000}"/>
    <cellStyle name="Percent 2 5 3 3" xfId="25550" xr:uid="{00000000-0005-0000-0000-0000CF630000}"/>
    <cellStyle name="Percent 2 5 3 3 2" xfId="25551" xr:uid="{00000000-0005-0000-0000-0000D0630000}"/>
    <cellStyle name="Percent 2 5 3 4" xfId="25552" xr:uid="{00000000-0005-0000-0000-0000D1630000}"/>
    <cellStyle name="Percent 2 5 3 5" xfId="25553" xr:uid="{00000000-0005-0000-0000-0000D2630000}"/>
    <cellStyle name="Percent 2 5 3 6" xfId="25554" xr:uid="{00000000-0005-0000-0000-0000D3630000}"/>
    <cellStyle name="Percent 2 5 4" xfId="25555" xr:uid="{00000000-0005-0000-0000-0000D4630000}"/>
    <cellStyle name="Percent 2 5 4 2" xfId="25556" xr:uid="{00000000-0005-0000-0000-0000D5630000}"/>
    <cellStyle name="Percent 2 5 4 2 2" xfId="25557" xr:uid="{00000000-0005-0000-0000-0000D6630000}"/>
    <cellStyle name="Percent 2 5 4 2 3" xfId="25558" xr:uid="{00000000-0005-0000-0000-0000D7630000}"/>
    <cellStyle name="Percent 2 5 4 3" xfId="25559" xr:uid="{00000000-0005-0000-0000-0000D8630000}"/>
    <cellStyle name="Percent 2 5 4 4" xfId="25560" xr:uid="{00000000-0005-0000-0000-0000D9630000}"/>
    <cellStyle name="Percent 2 5 5" xfId="25561" xr:uid="{00000000-0005-0000-0000-0000DA630000}"/>
    <cellStyle name="Percent 2 5 6" xfId="25562" xr:uid="{00000000-0005-0000-0000-0000DB630000}"/>
    <cellStyle name="Percent 2 6" xfId="25563" xr:uid="{00000000-0005-0000-0000-0000DC630000}"/>
    <cellStyle name="Percent 2 6 2" xfId="25564" xr:uid="{00000000-0005-0000-0000-0000DD630000}"/>
    <cellStyle name="Percent 2 6 2 2" xfId="25565" xr:uid="{00000000-0005-0000-0000-0000DE630000}"/>
    <cellStyle name="Percent 2 6 2 2 2" xfId="25566" xr:uid="{00000000-0005-0000-0000-0000DF630000}"/>
    <cellStyle name="Percent 2 6 2 3" xfId="25567" xr:uid="{00000000-0005-0000-0000-0000E0630000}"/>
    <cellStyle name="Percent 2 6 2 4" xfId="25568" xr:uid="{00000000-0005-0000-0000-0000E1630000}"/>
    <cellStyle name="Percent 2 6 3" xfId="25569" xr:uid="{00000000-0005-0000-0000-0000E2630000}"/>
    <cellStyle name="Percent 2 6 3 2" xfId="25570" xr:uid="{00000000-0005-0000-0000-0000E3630000}"/>
    <cellStyle name="Percent 2 6 3 2 2" xfId="25571" xr:uid="{00000000-0005-0000-0000-0000E4630000}"/>
    <cellStyle name="Percent 2 6 3 3" xfId="25572" xr:uid="{00000000-0005-0000-0000-0000E5630000}"/>
    <cellStyle name="Percent 2 6 3 3 2" xfId="25573" xr:uid="{00000000-0005-0000-0000-0000E6630000}"/>
    <cellStyle name="Percent 2 6 3 4" xfId="25574" xr:uid="{00000000-0005-0000-0000-0000E7630000}"/>
    <cellStyle name="Percent 2 6 3 5" xfId="25575" xr:uid="{00000000-0005-0000-0000-0000E8630000}"/>
    <cellStyle name="Percent 2 6 4" xfId="25576" xr:uid="{00000000-0005-0000-0000-0000E9630000}"/>
    <cellStyle name="Percent 2 6 4 2" xfId="25577" xr:uid="{00000000-0005-0000-0000-0000EA630000}"/>
    <cellStyle name="Percent 2 6 4 3" xfId="25578" xr:uid="{00000000-0005-0000-0000-0000EB630000}"/>
    <cellStyle name="Percent 2 6 5" xfId="25579" xr:uid="{00000000-0005-0000-0000-0000EC630000}"/>
    <cellStyle name="Percent 2 6 6" xfId="25580" xr:uid="{00000000-0005-0000-0000-0000ED630000}"/>
    <cellStyle name="Percent 2 7" xfId="25581" xr:uid="{00000000-0005-0000-0000-0000EE630000}"/>
    <cellStyle name="Percent 2 7 2" xfId="25582" xr:uid="{00000000-0005-0000-0000-0000EF630000}"/>
    <cellStyle name="Percent 2 7 2 2" xfId="25583" xr:uid="{00000000-0005-0000-0000-0000F0630000}"/>
    <cellStyle name="Percent 2 7 3" xfId="25584" xr:uid="{00000000-0005-0000-0000-0000F1630000}"/>
    <cellStyle name="Percent 2 7 4" xfId="25585" xr:uid="{00000000-0005-0000-0000-0000F2630000}"/>
    <cellStyle name="Percent 2 8" xfId="25586" xr:uid="{00000000-0005-0000-0000-0000F3630000}"/>
    <cellStyle name="Percent 2 8 2" xfId="25587" xr:uid="{00000000-0005-0000-0000-0000F4630000}"/>
    <cellStyle name="Percent 2 8 2 2" xfId="25588" xr:uid="{00000000-0005-0000-0000-0000F5630000}"/>
    <cellStyle name="Percent 2 8 3" xfId="25589" xr:uid="{00000000-0005-0000-0000-0000F6630000}"/>
    <cellStyle name="Percent 2 8 3 2" xfId="25590" xr:uid="{00000000-0005-0000-0000-0000F7630000}"/>
    <cellStyle name="Percent 2 8 4" xfId="25591" xr:uid="{00000000-0005-0000-0000-0000F8630000}"/>
    <cellStyle name="Percent 2 8 5" xfId="25592" xr:uid="{00000000-0005-0000-0000-0000F9630000}"/>
    <cellStyle name="Percent 2 8 6" xfId="25593" xr:uid="{00000000-0005-0000-0000-0000FA630000}"/>
    <cellStyle name="Percent 2 9" xfId="25594" xr:uid="{00000000-0005-0000-0000-0000FB630000}"/>
    <cellStyle name="Percent 2 9 2" xfId="25595" xr:uid="{00000000-0005-0000-0000-0000FC630000}"/>
    <cellStyle name="Percent 2 9 2 2" xfId="25596" xr:uid="{00000000-0005-0000-0000-0000FD630000}"/>
    <cellStyle name="Percent 2 9 2 3" xfId="25597" xr:uid="{00000000-0005-0000-0000-0000FE630000}"/>
    <cellStyle name="Percent 2 9 3" xfId="25598" xr:uid="{00000000-0005-0000-0000-0000FF630000}"/>
    <cellStyle name="Percent 2 9 4" xfId="25599" xr:uid="{00000000-0005-0000-0000-000000640000}"/>
    <cellStyle name="Percent 3" xfId="25600" xr:uid="{00000000-0005-0000-0000-000001640000}"/>
    <cellStyle name="Percent 3 2" xfId="25601" xr:uid="{00000000-0005-0000-0000-000002640000}"/>
    <cellStyle name="Percent 3 3" xfId="25602" xr:uid="{00000000-0005-0000-0000-000003640000}"/>
    <cellStyle name="Percent 3 3 2" xfId="25603" xr:uid="{00000000-0005-0000-0000-000004640000}"/>
    <cellStyle name="Percent 3 3 2 2" xfId="25604" xr:uid="{00000000-0005-0000-0000-000005640000}"/>
    <cellStyle name="Percent 3 3 2 2 2" xfId="25605" xr:uid="{00000000-0005-0000-0000-000006640000}"/>
    <cellStyle name="Percent 3 3 2 3" xfId="25606" xr:uid="{00000000-0005-0000-0000-000007640000}"/>
    <cellStyle name="Percent 3 3 2 4" xfId="25607" xr:uid="{00000000-0005-0000-0000-000008640000}"/>
    <cellStyle name="Percent 3 3 3" xfId="25608" xr:uid="{00000000-0005-0000-0000-000009640000}"/>
    <cellStyle name="Percent 3 3 3 2" xfId="25609" xr:uid="{00000000-0005-0000-0000-00000A640000}"/>
    <cellStyle name="Percent 3 3 3 2 2" xfId="25610" xr:uid="{00000000-0005-0000-0000-00000B640000}"/>
    <cellStyle name="Percent 3 3 3 3" xfId="25611" xr:uid="{00000000-0005-0000-0000-00000C640000}"/>
    <cellStyle name="Percent 3 3 3 3 2" xfId="25612" xr:uid="{00000000-0005-0000-0000-00000D640000}"/>
    <cellStyle name="Percent 3 3 3 4" xfId="25613" xr:uid="{00000000-0005-0000-0000-00000E640000}"/>
    <cellStyle name="Percent 3 3 3 5" xfId="25614" xr:uid="{00000000-0005-0000-0000-00000F640000}"/>
    <cellStyle name="Percent 3 3 4" xfId="25615" xr:uid="{00000000-0005-0000-0000-000010640000}"/>
    <cellStyle name="Percent 3 3 4 2" xfId="25616" xr:uid="{00000000-0005-0000-0000-000011640000}"/>
    <cellStyle name="Percent 3 3 4 3" xfId="25617" xr:uid="{00000000-0005-0000-0000-000012640000}"/>
    <cellStyle name="Percent 3 3 5" xfId="25618" xr:uid="{00000000-0005-0000-0000-000013640000}"/>
    <cellStyle name="Percent 3 3 6" xfId="25619" xr:uid="{00000000-0005-0000-0000-000014640000}"/>
    <cellStyle name="Percent 4" xfId="25620" xr:uid="{00000000-0005-0000-0000-000015640000}"/>
    <cellStyle name="Percent 4 2" xfId="25621" xr:uid="{00000000-0005-0000-0000-000016640000}"/>
    <cellStyle name="Percent 5" xfId="25622" xr:uid="{00000000-0005-0000-0000-000017640000}"/>
    <cellStyle name="Percent 5 2" xfId="25623" xr:uid="{00000000-0005-0000-0000-000018640000}"/>
    <cellStyle name="Percent 5 2 2" xfId="25624" xr:uid="{00000000-0005-0000-0000-000019640000}"/>
    <cellStyle name="Percent 5 3" xfId="25625" xr:uid="{00000000-0005-0000-0000-00001A640000}"/>
    <cellStyle name="Percent 6" xfId="25626" xr:uid="{00000000-0005-0000-0000-00001B640000}"/>
    <cellStyle name="Percent 7" xfId="25627" xr:uid="{00000000-0005-0000-0000-00001C640000}"/>
    <cellStyle name="Percent 7 2" xfId="25628" xr:uid="{00000000-0005-0000-0000-00001D640000}"/>
    <cellStyle name="Percent 7 2 2" xfId="25629" xr:uid="{00000000-0005-0000-0000-00001E640000}"/>
    <cellStyle name="Percent 7 2 2 2" xfId="25630" xr:uid="{00000000-0005-0000-0000-00001F640000}"/>
    <cellStyle name="Percent 7 2 3" xfId="25631" xr:uid="{00000000-0005-0000-0000-000020640000}"/>
    <cellStyle name="Percent 7 2 4" xfId="25632" xr:uid="{00000000-0005-0000-0000-000021640000}"/>
    <cellStyle name="Percent 7 3" xfId="25633" xr:uid="{00000000-0005-0000-0000-000022640000}"/>
    <cellStyle name="Percent 7 3 2" xfId="25634" xr:uid="{00000000-0005-0000-0000-000023640000}"/>
    <cellStyle name="Percent 7 3 2 2" xfId="25635" xr:uid="{00000000-0005-0000-0000-000024640000}"/>
    <cellStyle name="Percent 7 3 3" xfId="25636" xr:uid="{00000000-0005-0000-0000-000025640000}"/>
    <cellStyle name="Percent 7 3 3 2" xfId="25637" xr:uid="{00000000-0005-0000-0000-000026640000}"/>
    <cellStyle name="Percent 7 3 4" xfId="25638" xr:uid="{00000000-0005-0000-0000-000027640000}"/>
    <cellStyle name="Percent 7 3 5" xfId="25639" xr:uid="{00000000-0005-0000-0000-000028640000}"/>
    <cellStyle name="Percent 7 3 6" xfId="25640" xr:uid="{00000000-0005-0000-0000-000029640000}"/>
    <cellStyle name="Percent 7 4" xfId="25641" xr:uid="{00000000-0005-0000-0000-00002A640000}"/>
    <cellStyle name="Percent 7 4 2" xfId="25642" xr:uid="{00000000-0005-0000-0000-00002B640000}"/>
    <cellStyle name="Percent 7 4 2 2" xfId="25643" xr:uid="{00000000-0005-0000-0000-00002C640000}"/>
    <cellStyle name="Percent 7 4 2 3" xfId="25644" xr:uid="{00000000-0005-0000-0000-00002D640000}"/>
    <cellStyle name="Percent 7 4 3" xfId="25645" xr:uid="{00000000-0005-0000-0000-00002E640000}"/>
    <cellStyle name="Percent 7 4 4" xfId="25646" xr:uid="{00000000-0005-0000-0000-00002F640000}"/>
    <cellStyle name="Percent 7 5" xfId="25647" xr:uid="{00000000-0005-0000-0000-000030640000}"/>
    <cellStyle name="Percent 7 6" xfId="25648" xr:uid="{00000000-0005-0000-0000-000031640000}"/>
    <cellStyle name="Percent 8" xfId="25649" xr:uid="{00000000-0005-0000-0000-000032640000}"/>
    <cellStyle name="Percent 8 2" xfId="25650" xr:uid="{00000000-0005-0000-0000-000033640000}"/>
    <cellStyle name="Percent 8 2 2" xfId="25651" xr:uid="{00000000-0005-0000-0000-000034640000}"/>
    <cellStyle name="Percent 8 2 2 2" xfId="25652" xr:uid="{00000000-0005-0000-0000-000035640000}"/>
    <cellStyle name="Percent 8 2 3" xfId="25653" xr:uid="{00000000-0005-0000-0000-000036640000}"/>
    <cellStyle name="Percent 8 2 4" xfId="25654" xr:uid="{00000000-0005-0000-0000-000037640000}"/>
    <cellStyle name="Percent 8 3" xfId="25655" xr:uid="{00000000-0005-0000-0000-000038640000}"/>
    <cellStyle name="Percent 8 3 2" xfId="25656" xr:uid="{00000000-0005-0000-0000-000039640000}"/>
    <cellStyle name="Percent 8 3 2 2" xfId="25657" xr:uid="{00000000-0005-0000-0000-00003A640000}"/>
    <cellStyle name="Percent 8 3 3" xfId="25658" xr:uid="{00000000-0005-0000-0000-00003B640000}"/>
    <cellStyle name="Percent 8 3 3 2" xfId="25659" xr:uid="{00000000-0005-0000-0000-00003C640000}"/>
    <cellStyle name="Percent 8 3 4" xfId="25660" xr:uid="{00000000-0005-0000-0000-00003D640000}"/>
    <cellStyle name="Percent 8 3 5" xfId="25661" xr:uid="{00000000-0005-0000-0000-00003E640000}"/>
    <cellStyle name="Percent 8 4" xfId="25662" xr:uid="{00000000-0005-0000-0000-00003F640000}"/>
    <cellStyle name="Percent 8 4 2" xfId="25663" xr:uid="{00000000-0005-0000-0000-000040640000}"/>
    <cellStyle name="Percent 8 4 3" xfId="25664" xr:uid="{00000000-0005-0000-0000-000041640000}"/>
    <cellStyle name="Percent 8 5" xfId="25665" xr:uid="{00000000-0005-0000-0000-000042640000}"/>
    <cellStyle name="Percent 8 6" xfId="25666" xr:uid="{00000000-0005-0000-0000-000043640000}"/>
    <cellStyle name="Percent 9" xfId="25667" xr:uid="{00000000-0005-0000-0000-000044640000}"/>
    <cellStyle name="Percent 9 2" xfId="25668" xr:uid="{00000000-0005-0000-0000-000045640000}"/>
    <cellStyle name="Percent 9 2 2" xfId="25669" xr:uid="{00000000-0005-0000-0000-000046640000}"/>
    <cellStyle name="Percent 9 2 3" xfId="25670" xr:uid="{00000000-0005-0000-0000-000047640000}"/>
    <cellStyle name="Percent 9 3" xfId="25671" xr:uid="{00000000-0005-0000-0000-000048640000}"/>
    <cellStyle name="Percent 9 3 2" xfId="25672" xr:uid="{00000000-0005-0000-0000-000049640000}"/>
    <cellStyle name="Percent 9 3 3" xfId="25673" xr:uid="{00000000-0005-0000-0000-00004A640000}"/>
    <cellStyle name="Percent 9 4" xfId="25674" xr:uid="{00000000-0005-0000-0000-00004B640000}"/>
    <cellStyle name="Percent 9 4 2" xfId="25675" xr:uid="{00000000-0005-0000-0000-00004C640000}"/>
    <cellStyle name="Percent 9 4 3" xfId="25676" xr:uid="{00000000-0005-0000-0000-00004D640000}"/>
    <cellStyle name="Percent 9 5" xfId="25677" xr:uid="{00000000-0005-0000-0000-00004E640000}"/>
    <cellStyle name="Percent 9 6" xfId="25678" xr:uid="{00000000-0005-0000-0000-00004F640000}"/>
    <cellStyle name="statement" xfId="25679" xr:uid="{00000000-0005-0000-0000-000050640000}"/>
    <cellStyle name="Statement heading" xfId="25680" xr:uid="{00000000-0005-0000-0000-000051640000}"/>
    <cellStyle name="Statement heading 2" xfId="25681" xr:uid="{00000000-0005-0000-0000-000052640000}"/>
    <cellStyle name="Total 2" xfId="25682" xr:uid="{00000000-0005-0000-0000-000053640000}"/>
    <cellStyle name="Warning Text 2" xfId="25683" xr:uid="{00000000-0005-0000-0000-000054640000}"/>
    <cellStyle name="Years" xfId="25684" xr:uid="{00000000-0005-0000-0000-000055640000}"/>
    <cellStyle name="Years 2" xfId="25685" xr:uid="{00000000-0005-0000-0000-000056640000}"/>
  </cellStyles>
  <dxfs count="0"/>
  <tableStyles count="0" defaultTableStyle="TableStyleMedium2" defaultPivotStyle="PivotStyleLight16"/>
  <colors>
    <mruColors>
      <color rgb="FF0000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111126</xdr:rowOff>
    </xdr:to>
    <xdr:pic>
      <xdr:nvPicPr>
        <xdr:cNvPr id="4" name="Picture 3">
          <a:extLst>
            <a:ext uri="{FF2B5EF4-FFF2-40B4-BE49-F238E27FC236}">
              <a16:creationId xmlns:a16="http://schemas.microsoft.com/office/drawing/2014/main" id="{CCE8F300-6340-4F09-A2EF-30F7B4626B3C}"/>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74712CF-D9BA-4E15-8C8C-A264BAD3C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F3705CC-5497-4B56-955A-A403BCC4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349951-2950-40AF-BE9E-661FE55BD8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9D2135D-5E1B-4DD7-86B7-BE5EC21815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C86C682-5EFB-43F2-91D4-D55EBAFD1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5F1CB829-D58D-4886-B581-15071DA6A0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F60BBF25-4CB2-4C4B-90AE-20D0D9960F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A4739FC-D806-4ED7-8A8C-47BBD287A3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F7D6800B-0A05-4052-A89B-80D49773B8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0450" y="1085850"/>
          <a:ext cx="0" cy="180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89DBE7-61D5-4C10-A40F-4EC6A670FB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AE5A6543-C98C-4596-8D39-181C7707B8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ADEE49C-504D-4DA0-A6AE-E8EB6A7B03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0450" y="1085850"/>
          <a:ext cx="0" cy="180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9C106936-19D7-471B-99E9-CB9A15CA57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0A60D56-DB0D-48FE-843C-14A4402A43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F22CF6DC-98AF-4652-9396-E95C552B7D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0450" y="1085850"/>
          <a:ext cx="0" cy="1809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D4CD47D9-CA42-4EAE-9F41-F1669AE4FA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B535532-CBEC-4E45-88DB-3EB7003651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C1801AA-63AC-4CAB-B011-426974376D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0450" y="1085850"/>
          <a:ext cx="0" cy="1809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1F9324D-0052-4282-866E-B914700367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CE50BE7-7EE8-48B8-89C3-6206B967DD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38F19035-147D-4287-9555-9D1487365D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0450" y="1085850"/>
          <a:ext cx="0" cy="180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0271DF0-BCBE-43C1-AEBF-A8F2D2ED27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804FE5E-A241-4DB1-BE17-E04F86BF28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64A863A8-457F-4551-82E6-A72662B55B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0450" y="1085850"/>
          <a:ext cx="0" cy="180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ozkaya, Ozanay" id="{1535E795-C6BB-4614-8FAA-145D54503B57}" userId="S::Ozanay.Bozkaya@tribunal.gc.ca::bbb92438-79c9-4e16-af0b-cd30acc5fb3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 dT="2026-05-05T12:44:00.30" personId="{1535E795-C6BB-4614-8FAA-145D54503B57}" id="{DB0E14CF-163B-451A-A0CE-538EB7B6A158}">
    <text>I’ve cleaned this tab up a little to avoid bad references and future confusion.</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0834-ABC7-41E8-9E42-10913FD30AB1}">
  <sheetPr codeName="Sheet1">
    <tabColor rgb="FFFFC000"/>
  </sheetPr>
  <dimension ref="A1:L332"/>
  <sheetViews>
    <sheetView showGridLines="0" zoomScaleNormal="100" workbookViewId="0">
      <selection activeCell="C12" sqref="C12"/>
    </sheetView>
  </sheetViews>
  <sheetFormatPr defaultColWidth="8.7109375" defaultRowHeight="14.25" x14ac:dyDescent="0.25"/>
  <cols>
    <col min="1" max="1" width="24.42578125" style="58" bestFit="1" customWidth="1"/>
    <col min="2" max="2" width="20.7109375" style="9" customWidth="1"/>
    <col min="3" max="3" width="32.28515625" style="9" bestFit="1" customWidth="1"/>
    <col min="4" max="4" width="18.7109375" style="9" bestFit="1" customWidth="1"/>
    <col min="5" max="5" width="8.7109375" style="9"/>
    <col min="6" max="6" width="11.7109375" style="9" customWidth="1"/>
    <col min="7" max="7" width="10.7109375" style="9" customWidth="1"/>
    <col min="8" max="10" width="8.7109375" style="9"/>
    <col min="11" max="11" width="12" style="9" bestFit="1" customWidth="1"/>
    <col min="12" max="16384" width="8.7109375" style="9"/>
  </cols>
  <sheetData>
    <row r="1" spans="1:12" s="68" customFormat="1" x14ac:dyDescent="0.25">
      <c r="A1" s="68" t="s">
        <v>52</v>
      </c>
      <c r="B1" s="68" t="s">
        <v>53</v>
      </c>
      <c r="C1" s="68" t="s">
        <v>54</v>
      </c>
      <c r="F1" s="68" t="s">
        <v>55</v>
      </c>
    </row>
    <row r="2" spans="1:12" x14ac:dyDescent="0.25">
      <c r="A2" s="58" t="s">
        <v>56</v>
      </c>
      <c r="B2" s="27" t="s">
        <v>896</v>
      </c>
      <c r="C2" s="27" t="str">
        <f>B2</f>
        <v>GC-2026-001</v>
      </c>
      <c r="F2" s="9" t="s">
        <v>135</v>
      </c>
    </row>
    <row r="3" spans="1:12" x14ac:dyDescent="0.25">
      <c r="A3" s="58" t="s">
        <v>57</v>
      </c>
      <c r="B3" s="9" t="s">
        <v>900</v>
      </c>
      <c r="C3" s="9" t="s">
        <v>901</v>
      </c>
      <c r="F3" s="9" t="s">
        <v>134</v>
      </c>
    </row>
    <row r="4" spans="1:12" x14ac:dyDescent="0.25">
      <c r="A4" s="58" t="s">
        <v>109</v>
      </c>
      <c r="B4" s="27" t="s">
        <v>318</v>
      </c>
      <c r="C4" s="27" t="s">
        <v>319</v>
      </c>
      <c r="F4" s="9" t="s">
        <v>133</v>
      </c>
    </row>
    <row r="5" spans="1:12" ht="28.5" x14ac:dyDescent="0.25">
      <c r="A5" s="67" t="s">
        <v>196</v>
      </c>
      <c r="B5" s="27" t="s">
        <v>791</v>
      </c>
      <c r="C5" s="27" t="s">
        <v>790</v>
      </c>
      <c r="D5" s="66" t="s">
        <v>300</v>
      </c>
    </row>
    <row r="6" spans="1:12" x14ac:dyDescent="0.25">
      <c r="A6" s="58" t="s">
        <v>164</v>
      </c>
      <c r="B6" s="52">
        <v>2023</v>
      </c>
      <c r="C6" s="52">
        <v>2023</v>
      </c>
      <c r="F6" s="65" t="s">
        <v>194</v>
      </c>
    </row>
    <row r="7" spans="1:12" x14ac:dyDescent="0.25">
      <c r="A7" s="58" t="s">
        <v>179</v>
      </c>
      <c r="B7" s="59" t="s">
        <v>776</v>
      </c>
      <c r="C7" s="88" t="s">
        <v>777</v>
      </c>
      <c r="F7" s="27" t="s">
        <v>321</v>
      </c>
    </row>
    <row r="8" spans="1:12" x14ac:dyDescent="0.25">
      <c r="A8" s="58" t="s">
        <v>163</v>
      </c>
      <c r="B8" s="104">
        <v>2025</v>
      </c>
      <c r="C8" s="104">
        <v>2025</v>
      </c>
      <c r="F8" s="27" t="s">
        <v>320</v>
      </c>
    </row>
    <row r="9" spans="1:12" x14ac:dyDescent="0.25">
      <c r="A9" s="58" t="s">
        <v>140</v>
      </c>
      <c r="B9" s="9" t="s">
        <v>783</v>
      </c>
      <c r="C9" s="9" t="s">
        <v>785</v>
      </c>
      <c r="F9" s="66" t="s">
        <v>195</v>
      </c>
    </row>
    <row r="10" spans="1:12" x14ac:dyDescent="0.25">
      <c r="A10" s="58" t="s">
        <v>141</v>
      </c>
      <c r="B10" s="9" t="s">
        <v>786</v>
      </c>
      <c r="C10" s="9" t="s">
        <v>784</v>
      </c>
    </row>
    <row r="11" spans="1:12" x14ac:dyDescent="0.25">
      <c r="A11" s="58" t="s">
        <v>58</v>
      </c>
      <c r="B11" s="514" t="s">
        <v>968</v>
      </c>
      <c r="C11" s="515" t="s">
        <v>969</v>
      </c>
    </row>
    <row r="12" spans="1:12" x14ac:dyDescent="0.25">
      <c r="B12" s="56"/>
      <c r="C12" s="9">
        <v>2026</v>
      </c>
      <c r="F12" s="68" t="s">
        <v>263</v>
      </c>
      <c r="G12" s="58"/>
      <c r="H12" s="58"/>
      <c r="I12" s="58"/>
      <c r="J12" s="58"/>
      <c r="K12" s="58"/>
      <c r="L12" s="58"/>
    </row>
    <row r="13" spans="1:12" x14ac:dyDescent="0.25">
      <c r="A13" s="64" t="s">
        <v>190</v>
      </c>
      <c r="B13" s="27" t="s">
        <v>897</v>
      </c>
      <c r="C13" s="27" t="s">
        <v>898</v>
      </c>
      <c r="D13" s="27" t="s">
        <v>897</v>
      </c>
      <c r="F13" s="99" t="s">
        <v>296</v>
      </c>
      <c r="G13" s="99" t="s">
        <v>276</v>
      </c>
      <c r="H13" s="347" t="s">
        <v>280</v>
      </c>
      <c r="I13" s="347"/>
      <c r="J13" s="99" t="s">
        <v>291</v>
      </c>
      <c r="K13" s="68" t="s">
        <v>45</v>
      </c>
      <c r="L13" s="99" t="s">
        <v>297</v>
      </c>
    </row>
    <row r="14" spans="1:12" x14ac:dyDescent="0.25">
      <c r="A14" s="64" t="s">
        <v>191</v>
      </c>
      <c r="B14" s="27" t="s">
        <v>897</v>
      </c>
      <c r="C14" s="27" t="s">
        <v>898</v>
      </c>
      <c r="D14" s="27" t="s">
        <v>897</v>
      </c>
      <c r="F14" s="58" t="s">
        <v>264</v>
      </c>
      <c r="G14" s="58" t="s">
        <v>277</v>
      </c>
      <c r="H14" s="58" t="s">
        <v>281</v>
      </c>
      <c r="I14" s="58" t="s">
        <v>303</v>
      </c>
      <c r="J14" s="58">
        <f>$B$8</f>
        <v>2025</v>
      </c>
      <c r="K14" s="58" t="str">
        <f>IF(Intro!$G$29="English",Variables!H14&amp;" "&amp;Variables!J14,Variables!I14&amp;" "&amp;Variables!J14)</f>
        <v>oct.-déc. 2025</v>
      </c>
      <c r="L14" s="58" t="s">
        <v>257</v>
      </c>
    </row>
    <row r="15" spans="1:12" x14ac:dyDescent="0.25">
      <c r="B15" s="9" t="s">
        <v>787</v>
      </c>
      <c r="F15" s="58" t="s">
        <v>265</v>
      </c>
      <c r="G15" s="58" t="s">
        <v>278</v>
      </c>
      <c r="H15" s="58" t="s">
        <v>264</v>
      </c>
      <c r="I15" s="58" t="s">
        <v>304</v>
      </c>
      <c r="J15" s="58">
        <f>$B$8+1</f>
        <v>2026</v>
      </c>
      <c r="K15" s="58" t="str">
        <f>IF(Intro!$G$29="English",Variables!H15&amp;" "&amp;Variables!J15,Variables!I15&amp;" "&amp;Variables!J15)</f>
        <v>janv. 2026</v>
      </c>
      <c r="L15" s="58" t="s">
        <v>257</v>
      </c>
    </row>
    <row r="16" spans="1:12" ht="409.5" x14ac:dyDescent="0.25">
      <c r="A16" s="58" t="s">
        <v>65</v>
      </c>
      <c r="B16" s="29" t="s">
        <v>908</v>
      </c>
      <c r="C16" s="29" t="s">
        <v>909</v>
      </c>
      <c r="F16" s="58" t="s">
        <v>266</v>
      </c>
      <c r="G16" s="58" t="s">
        <v>278</v>
      </c>
      <c r="H16" s="58" t="s">
        <v>282</v>
      </c>
      <c r="I16" s="58" t="s">
        <v>305</v>
      </c>
      <c r="J16" s="58">
        <f>$B$8+1</f>
        <v>2026</v>
      </c>
      <c r="K16" s="58" t="str">
        <f>IF(Intro!$G$29="English",Variables!H16&amp;" "&amp;Variables!J16,Variables!I16&amp;" "&amp;Variables!J16)</f>
        <v>janv.-févr. 2026</v>
      </c>
      <c r="L16" s="58" t="s">
        <v>257</v>
      </c>
    </row>
    <row r="17" spans="1:12" s="27" customFormat="1" x14ac:dyDescent="0.25">
      <c r="A17" s="63" t="s">
        <v>189</v>
      </c>
      <c r="B17" s="114" t="s">
        <v>324</v>
      </c>
      <c r="C17" s="114" t="s">
        <v>325</v>
      </c>
      <c r="F17" s="58" t="s">
        <v>267</v>
      </c>
      <c r="G17" s="64" t="s">
        <v>278</v>
      </c>
      <c r="H17" s="64" t="s">
        <v>283</v>
      </c>
      <c r="I17" s="64" t="s">
        <v>306</v>
      </c>
      <c r="J17" s="58">
        <f>$B$8+1</f>
        <v>2026</v>
      </c>
      <c r="K17" s="58" t="str">
        <f>IF(Intro!$G$29="English",Variables!H17&amp;" "&amp;Variables!J17,Variables!I17&amp;" "&amp;Variables!J17)</f>
        <v>janv.-mars 2026</v>
      </c>
      <c r="L17" s="64" t="s">
        <v>279</v>
      </c>
    </row>
    <row r="18" spans="1:12" s="27" customFormat="1" x14ac:dyDescent="0.25">
      <c r="A18" s="63"/>
      <c r="B18" s="9"/>
      <c r="F18" s="58" t="s">
        <v>268</v>
      </c>
      <c r="G18" s="64" t="s">
        <v>257</v>
      </c>
      <c r="H18" s="64" t="s">
        <v>267</v>
      </c>
      <c r="I18" s="64" t="s">
        <v>307</v>
      </c>
      <c r="J18" s="58">
        <f t="shared" ref="J18:J25" si="0">$B$8</f>
        <v>2025</v>
      </c>
      <c r="K18" s="58" t="str">
        <f>IF(Intro!$G$29="English",Variables!H18&amp;" "&amp;Variables!J18,Variables!I18&amp;" "&amp;Variables!J18)</f>
        <v>avr. 2025</v>
      </c>
      <c r="L18" s="64" t="s">
        <v>279</v>
      </c>
    </row>
    <row r="19" spans="1:12" x14ac:dyDescent="0.25">
      <c r="A19" s="58" t="s">
        <v>66</v>
      </c>
      <c r="B19" s="29" t="s">
        <v>159</v>
      </c>
      <c r="C19" s="29" t="s">
        <v>159</v>
      </c>
      <c r="F19" s="58" t="s">
        <v>269</v>
      </c>
      <c r="G19" s="58" t="s">
        <v>257</v>
      </c>
      <c r="H19" s="58" t="s">
        <v>284</v>
      </c>
      <c r="I19" s="58" t="s">
        <v>308</v>
      </c>
      <c r="J19" s="58">
        <f t="shared" si="0"/>
        <v>2025</v>
      </c>
      <c r="K19" s="58" t="str">
        <f>IF(Intro!$G$29="English",Variables!H19&amp;" "&amp;Variables!J19,Variables!I19&amp;" "&amp;Variables!J19)</f>
        <v>avr.-mai 2025</v>
      </c>
      <c r="L19" s="64" t="s">
        <v>279</v>
      </c>
    </row>
    <row r="20" spans="1:12" x14ac:dyDescent="0.25">
      <c r="A20" s="58" t="s">
        <v>67</v>
      </c>
      <c r="B20" s="29"/>
      <c r="C20" s="29" t="s">
        <v>292</v>
      </c>
      <c r="F20" s="58" t="s">
        <v>270</v>
      </c>
      <c r="G20" s="58" t="s">
        <v>257</v>
      </c>
      <c r="H20" s="58" t="s">
        <v>285</v>
      </c>
      <c r="I20" s="58" t="s">
        <v>309</v>
      </c>
      <c r="J20" s="58">
        <f t="shared" si="0"/>
        <v>2025</v>
      </c>
      <c r="K20" s="58" t="str">
        <f>IF(Intro!$G$29="English",Variables!H20&amp;" "&amp;Variables!J20,Variables!I20&amp;" "&amp;Variables!J20)</f>
        <v>avr.-juin 2025</v>
      </c>
      <c r="L20" s="58" t="s">
        <v>277</v>
      </c>
    </row>
    <row r="21" spans="1:12" x14ac:dyDescent="0.25">
      <c r="A21" s="58" t="s">
        <v>68</v>
      </c>
      <c r="B21" s="29" t="s">
        <v>150</v>
      </c>
      <c r="C21" s="29" t="s">
        <v>292</v>
      </c>
      <c r="F21" s="58" t="s">
        <v>271</v>
      </c>
      <c r="G21" s="58" t="s">
        <v>279</v>
      </c>
      <c r="H21" s="58" t="s">
        <v>270</v>
      </c>
      <c r="I21" s="58" t="s">
        <v>310</v>
      </c>
      <c r="J21" s="58">
        <f t="shared" si="0"/>
        <v>2025</v>
      </c>
      <c r="K21" s="58" t="str">
        <f>IF(Intro!$G$29="English",Variables!H21&amp;" "&amp;Variables!J21,Variables!I21&amp;" "&amp;Variables!J21)</f>
        <v>juill. 2025</v>
      </c>
      <c r="L21" s="58" t="s">
        <v>277</v>
      </c>
    </row>
    <row r="22" spans="1:12" x14ac:dyDescent="0.25">
      <c r="F22" s="58" t="s">
        <v>272</v>
      </c>
      <c r="G22" s="58" t="s">
        <v>279</v>
      </c>
      <c r="H22" s="58" t="s">
        <v>286</v>
      </c>
      <c r="I22" s="58" t="s">
        <v>311</v>
      </c>
      <c r="J22" s="58">
        <f t="shared" si="0"/>
        <v>2025</v>
      </c>
      <c r="K22" s="58" t="str">
        <f>IF(Intro!$G$29="English",Variables!H22&amp;" "&amp;Variables!J22,Variables!I22&amp;" "&amp;Variables!J22)</f>
        <v>juill.-août 2025</v>
      </c>
      <c r="L22" s="58" t="s">
        <v>277</v>
      </c>
    </row>
    <row r="23" spans="1:12" x14ac:dyDescent="0.25">
      <c r="A23" s="64" t="s">
        <v>192</v>
      </c>
      <c r="B23" s="9" t="s">
        <v>902</v>
      </c>
      <c r="C23" s="9" t="s">
        <v>903</v>
      </c>
      <c r="F23" s="58" t="s">
        <v>273</v>
      </c>
      <c r="G23" s="58" t="s">
        <v>279</v>
      </c>
      <c r="H23" s="58" t="s">
        <v>287</v>
      </c>
      <c r="I23" s="58" t="s">
        <v>317</v>
      </c>
      <c r="J23" s="58">
        <f t="shared" si="0"/>
        <v>2025</v>
      </c>
      <c r="K23" s="58" t="str">
        <f>IF(Intro!$G$29="English",Variables!H23&amp;" "&amp;Variables!J23,Variables!I23&amp;" "&amp;Variables!J23)</f>
        <v>juill.-sept. 2025</v>
      </c>
      <c r="L23" s="58" t="s">
        <v>278</v>
      </c>
    </row>
    <row r="24" spans="1:12" x14ac:dyDescent="0.25">
      <c r="A24" s="64" t="s">
        <v>193</v>
      </c>
      <c r="B24" s="9" t="s">
        <v>902</v>
      </c>
      <c r="C24" s="9" t="s">
        <v>903</v>
      </c>
      <c r="F24" s="58" t="s">
        <v>274</v>
      </c>
      <c r="G24" s="58" t="s">
        <v>277</v>
      </c>
      <c r="H24" s="58" t="s">
        <v>273</v>
      </c>
      <c r="I24" s="58" t="s">
        <v>303</v>
      </c>
      <c r="J24" s="58">
        <f t="shared" si="0"/>
        <v>2025</v>
      </c>
      <c r="K24" s="58" t="str">
        <f>IF(Intro!$G$29="English",Variables!H24&amp;" "&amp;Variables!J24,Variables!I24&amp;" "&amp;Variables!J24)</f>
        <v>oct.-déc. 2025</v>
      </c>
      <c r="L24" s="58" t="s">
        <v>278</v>
      </c>
    </row>
    <row r="25" spans="1:12" x14ac:dyDescent="0.25">
      <c r="F25" s="58" t="s">
        <v>275</v>
      </c>
      <c r="G25" s="58" t="s">
        <v>277</v>
      </c>
      <c r="H25" s="58" t="s">
        <v>288</v>
      </c>
      <c r="I25" s="58" t="s">
        <v>312</v>
      </c>
      <c r="J25" s="58">
        <f t="shared" si="0"/>
        <v>2025</v>
      </c>
      <c r="K25" s="58" t="str">
        <f>IF(Intro!$G$29="English",Variables!H25&amp;" "&amp;Variables!J25,Variables!I25&amp;" "&amp;Variables!J25)</f>
        <v>oct.-nov. 2025</v>
      </c>
      <c r="L25" s="58" t="s">
        <v>278</v>
      </c>
    </row>
    <row r="26" spans="1:12" x14ac:dyDescent="0.25">
      <c r="A26" s="58" t="s">
        <v>59</v>
      </c>
    </row>
    <row r="27" spans="1:12" x14ac:dyDescent="0.25">
      <c r="A27" s="58" t="s">
        <v>149</v>
      </c>
    </row>
    <row r="29" spans="1:12" x14ac:dyDescent="0.25">
      <c r="A29" s="58" t="s">
        <v>162</v>
      </c>
      <c r="B29" s="27" t="s">
        <v>257</v>
      </c>
      <c r="C29" s="27" t="s">
        <v>258</v>
      </c>
    </row>
    <row r="30" spans="1:12" x14ac:dyDescent="0.25">
      <c r="A30" s="58" t="s">
        <v>60</v>
      </c>
      <c r="B30" s="9" t="s">
        <v>151</v>
      </c>
      <c r="C30" s="9" t="s">
        <v>151</v>
      </c>
    </row>
    <row r="31" spans="1:12" x14ac:dyDescent="0.25">
      <c r="A31" s="58" t="s">
        <v>61</v>
      </c>
      <c r="B31" s="9" t="s">
        <v>152</v>
      </c>
      <c r="C31" s="9" t="s">
        <v>152</v>
      </c>
    </row>
    <row r="32" spans="1:12" x14ac:dyDescent="0.25">
      <c r="A32" s="58" t="s">
        <v>62</v>
      </c>
      <c r="B32" s="9" t="s">
        <v>153</v>
      </c>
      <c r="C32" s="9" t="s">
        <v>153</v>
      </c>
    </row>
    <row r="33" spans="1:4" x14ac:dyDescent="0.25">
      <c r="A33" s="58" t="s">
        <v>63</v>
      </c>
      <c r="B33" s="9" t="s">
        <v>154</v>
      </c>
      <c r="C33" s="9" t="s">
        <v>154</v>
      </c>
    </row>
    <row r="34" spans="1:4" x14ac:dyDescent="0.25">
      <c r="A34" s="58" t="s">
        <v>64</v>
      </c>
      <c r="B34" s="9" t="s">
        <v>155</v>
      </c>
      <c r="C34" s="9" t="s">
        <v>155</v>
      </c>
    </row>
    <row r="35" spans="1:4" x14ac:dyDescent="0.25">
      <c r="A35" s="58" t="s">
        <v>125</v>
      </c>
      <c r="B35" s="9" t="s">
        <v>156</v>
      </c>
      <c r="C35" s="9" t="s">
        <v>156</v>
      </c>
    </row>
    <row r="36" spans="1:4" x14ac:dyDescent="0.25">
      <c r="A36" s="58" t="s">
        <v>138</v>
      </c>
      <c r="B36" s="9" t="s">
        <v>157</v>
      </c>
      <c r="C36" s="9" t="s">
        <v>157</v>
      </c>
    </row>
    <row r="37" spans="1:4" x14ac:dyDescent="0.25">
      <c r="A37" s="58" t="s">
        <v>139</v>
      </c>
      <c r="B37" s="9" t="s">
        <v>158</v>
      </c>
      <c r="C37" s="9" t="s">
        <v>158</v>
      </c>
    </row>
    <row r="39" spans="1:4" x14ac:dyDescent="0.25">
      <c r="A39" s="58" t="s">
        <v>168</v>
      </c>
      <c r="B39" s="95" t="s">
        <v>259</v>
      </c>
      <c r="C39" s="95" t="s">
        <v>260</v>
      </c>
    </row>
    <row r="40" spans="1:4" x14ac:dyDescent="0.25">
      <c r="A40" s="58" t="s">
        <v>293</v>
      </c>
      <c r="B40" s="95">
        <v>45817</v>
      </c>
      <c r="C40" s="95"/>
    </row>
    <row r="41" spans="1:4" x14ac:dyDescent="0.25">
      <c r="A41" s="58" t="s">
        <v>294</v>
      </c>
      <c r="B41" s="96">
        <f>B40-90</f>
        <v>45727</v>
      </c>
      <c r="C41" s="97"/>
    </row>
    <row r="42" spans="1:4" x14ac:dyDescent="0.25">
      <c r="A42" s="58" t="s">
        <v>295</v>
      </c>
      <c r="B42" s="97" t="str">
        <f>VLOOKUP(TEXT(B41,"mmm"),F14:L25,7,FALSE)</f>
        <v>Q1</v>
      </c>
      <c r="C42" s="96"/>
    </row>
    <row r="43" spans="1:4" x14ac:dyDescent="0.25">
      <c r="A43" s="58" t="s">
        <v>289</v>
      </c>
      <c r="B43" s="98" t="str">
        <f>TEXT(((DATEVALUE(B11))-21),"mmm")</f>
        <v>Sep</v>
      </c>
      <c r="C43" s="98" t="s">
        <v>292</v>
      </c>
      <c r="D43" s="87"/>
    </row>
    <row r="44" spans="1:4" x14ac:dyDescent="0.25">
      <c r="A44" s="58" t="s">
        <v>290</v>
      </c>
      <c r="B44" s="96" t="str">
        <f>VLOOKUP(B43,F14:K25,6,FALSE)</f>
        <v>juill.-août 2025</v>
      </c>
      <c r="C44" s="96" t="s">
        <v>292</v>
      </c>
    </row>
    <row r="45" spans="1:4" x14ac:dyDescent="0.25">
      <c r="B45" s="56"/>
    </row>
    <row r="46" spans="1:4" x14ac:dyDescent="0.25">
      <c r="A46" s="346" t="s">
        <v>235</v>
      </c>
      <c r="B46" s="346"/>
      <c r="C46" s="346"/>
      <c r="D46" s="346"/>
    </row>
    <row r="47" spans="1:4" x14ac:dyDescent="0.25">
      <c r="A47" s="63" t="s">
        <v>244</v>
      </c>
      <c r="B47" s="9" t="s">
        <v>236</v>
      </c>
      <c r="C47" s="9" t="s">
        <v>237</v>
      </c>
      <c r="D47" s="58" t="str">
        <f>IF(Intro!$G$29="English",B47,C47)</f>
        <v>Pays sujet 1</v>
      </c>
    </row>
    <row r="48" spans="1:4" x14ac:dyDescent="0.25">
      <c r="B48" s="9" t="s">
        <v>165</v>
      </c>
      <c r="C48" s="9" t="s">
        <v>166</v>
      </c>
      <c r="D48" s="58" t="str">
        <f>IF(Intro!$G$29="English",B48,C48)</f>
        <v>États-Unis d'Amérique</v>
      </c>
    </row>
    <row r="49" spans="1:4" x14ac:dyDescent="0.25">
      <c r="A49" s="63"/>
      <c r="B49" s="9" t="s">
        <v>261</v>
      </c>
      <c r="C49" s="9" t="s">
        <v>262</v>
      </c>
      <c r="D49" s="58" t="str">
        <f>IF(Intro!$G$29="English",B49,C49)</f>
        <v>Autre pays</v>
      </c>
    </row>
    <row r="50" spans="1:4" x14ac:dyDescent="0.25">
      <c r="A50" s="63"/>
      <c r="B50" s="9" t="s">
        <v>238</v>
      </c>
      <c r="C50" s="9" t="s">
        <v>239</v>
      </c>
      <c r="D50" s="58" t="str">
        <f>IF(Intro!$G$29="English",B50,C50)</f>
        <v>Autre pays 3</v>
      </c>
    </row>
    <row r="51" spans="1:4" x14ac:dyDescent="0.25">
      <c r="A51" s="63"/>
      <c r="B51" s="9" t="s">
        <v>240</v>
      </c>
      <c r="C51" s="9" t="s">
        <v>241</v>
      </c>
      <c r="D51" s="58" t="str">
        <f>IF(Intro!$G$29="English",B51,C51)</f>
        <v>Autre pays 4</v>
      </c>
    </row>
    <row r="52" spans="1:4" x14ac:dyDescent="0.25">
      <c r="A52" s="63"/>
      <c r="B52" s="9" t="s">
        <v>242</v>
      </c>
      <c r="C52" s="9" t="s">
        <v>243</v>
      </c>
      <c r="D52" s="58" t="str">
        <f>IF(Intro!$G$29="English",B52,C52)</f>
        <v>Autre pays 5</v>
      </c>
    </row>
    <row r="54" spans="1:4" x14ac:dyDescent="0.25">
      <c r="A54" s="345" t="s">
        <v>249</v>
      </c>
      <c r="B54" s="345"/>
      <c r="C54" s="345"/>
      <c r="D54" s="345"/>
    </row>
    <row r="55" spans="1:4" x14ac:dyDescent="0.25">
      <c r="D55" s="72"/>
    </row>
    <row r="56" spans="1:4" x14ac:dyDescent="0.25">
      <c r="A56" s="58" t="s">
        <v>250</v>
      </c>
      <c r="B56" s="9" t="s">
        <v>251</v>
      </c>
      <c r="C56" s="9" t="s">
        <v>253</v>
      </c>
      <c r="D56" s="58" t="str">
        <f>IF(Intro!$G$29="English",B56,C56)</f>
        <v>Oui</v>
      </c>
    </row>
    <row r="57" spans="1:4" x14ac:dyDescent="0.25">
      <c r="B57" s="9" t="s">
        <v>252</v>
      </c>
      <c r="C57" s="9" t="s">
        <v>254</v>
      </c>
      <c r="D57" s="58" t="str">
        <f>IF(Intro!$G$29="English",B57,C57)</f>
        <v>Non</v>
      </c>
    </row>
    <row r="58" spans="1:4" x14ac:dyDescent="0.25">
      <c r="D58" s="72"/>
    </row>
    <row r="59" spans="1:4" x14ac:dyDescent="0.25">
      <c r="A59" s="58" t="s">
        <v>234</v>
      </c>
      <c r="B59" s="9" t="s">
        <v>247</v>
      </c>
      <c r="C59" s="9" t="s">
        <v>248</v>
      </c>
      <c r="D59" s="58" t="str">
        <f>IF(Intro!$G$29="English",B59,C59)</f>
        <v>Distributeur</v>
      </c>
    </row>
    <row r="60" spans="1:4" x14ac:dyDescent="0.25">
      <c r="B60" s="9" t="s">
        <v>46</v>
      </c>
      <c r="C60" s="9" t="s">
        <v>37</v>
      </c>
      <c r="D60" s="58" t="str">
        <f>IF(Intro!$G$29="English",B60,C60)</f>
        <v>Utilisateur final</v>
      </c>
    </row>
    <row r="61" spans="1:4" x14ac:dyDescent="0.25">
      <c r="B61" s="9" t="s">
        <v>136</v>
      </c>
      <c r="C61" s="9" t="s">
        <v>137</v>
      </c>
      <c r="D61" s="58" t="str">
        <f>IF(Intro!$G$29="English",B61,C61)</f>
        <v>Courtier ou commerçant</v>
      </c>
    </row>
    <row r="62" spans="1:4" x14ac:dyDescent="0.25">
      <c r="B62" s="27" t="s">
        <v>218</v>
      </c>
      <c r="C62" s="27" t="s">
        <v>219</v>
      </c>
      <c r="D62" s="58" t="str">
        <f>IF(Intro!$G$29="English",B62,C62)</f>
        <v>Autre</v>
      </c>
    </row>
    <row r="64" spans="1:4" x14ac:dyDescent="0.25">
      <c r="A64" s="58" t="s">
        <v>245</v>
      </c>
      <c r="B64" s="9" t="s">
        <v>331</v>
      </c>
      <c r="C64" s="9" t="s">
        <v>332</v>
      </c>
      <c r="D64" s="58" t="str">
        <f>IF(Intro!$G$29="English",B64,C64)</f>
        <v>Vérification - volume</v>
      </c>
    </row>
    <row r="65" spans="1:4" x14ac:dyDescent="0.25">
      <c r="A65" s="58" t="s">
        <v>322</v>
      </c>
      <c r="B65" s="9" t="s">
        <v>120</v>
      </c>
      <c r="C65" s="9" t="s">
        <v>121</v>
      </c>
      <c r="D65" s="58" t="str">
        <f>IF(Intro!$G$29="English",B65,C65)</f>
        <v>Erreur</v>
      </c>
    </row>
    <row r="66" spans="1:4" x14ac:dyDescent="0.25">
      <c r="B66" s="9" t="s">
        <v>122</v>
      </c>
      <c r="C66" s="9" t="s">
        <v>167</v>
      </c>
      <c r="D66" s="58" t="str">
        <f>IF(Intro!$G$29="English",B66,C66)</f>
        <v>Correct</v>
      </c>
    </row>
    <row r="68" spans="1:4" x14ac:dyDescent="0.25">
      <c r="B68" s="9" t="s">
        <v>333</v>
      </c>
      <c r="C68" s="9" t="s">
        <v>334</v>
      </c>
      <c r="D68" s="58" t="str">
        <f>IF(Intro!$G$29="English",B68,C68)</f>
        <v>Vérification - valeur</v>
      </c>
    </row>
    <row r="69" spans="1:4" x14ac:dyDescent="0.25">
      <c r="B69" s="9" t="s">
        <v>120</v>
      </c>
      <c r="C69" s="9" t="s">
        <v>121</v>
      </c>
      <c r="D69" s="58" t="str">
        <f>IF(Intro!$G$29="English",B69,C69)</f>
        <v>Erreur</v>
      </c>
    </row>
    <row r="70" spans="1:4" x14ac:dyDescent="0.25">
      <c r="B70" s="9" t="s">
        <v>122</v>
      </c>
      <c r="C70" s="9" t="s">
        <v>167</v>
      </c>
      <c r="D70" s="58" t="str">
        <f>IF(Intro!$G$29="English",B70,C70)</f>
        <v>Correct</v>
      </c>
    </row>
    <row r="78" spans="1:4" x14ac:dyDescent="0.25">
      <c r="B78" s="65" t="s">
        <v>345</v>
      </c>
      <c r="D78" s="65"/>
    </row>
    <row r="79" spans="1:4" x14ac:dyDescent="0.25">
      <c r="B79" s="27" t="s">
        <v>805</v>
      </c>
      <c r="C79" s="9" t="s">
        <v>806</v>
      </c>
      <c r="D79" s="27" t="str">
        <f>IF(Intro!$G$29="English",B79,C79)</f>
        <v>Veuillez spécifier pays ici</v>
      </c>
    </row>
    <row r="80" spans="1:4" x14ac:dyDescent="0.25">
      <c r="B80" s="109" t="s">
        <v>346</v>
      </c>
      <c r="C80" s="109" t="s">
        <v>346</v>
      </c>
      <c r="D80" s="27" t="str">
        <f>IF(Intro!$G$29="English",B80,C80)</f>
        <v>Afghanistan</v>
      </c>
    </row>
    <row r="81" spans="2:4" x14ac:dyDescent="0.25">
      <c r="B81" s="109" t="s">
        <v>405</v>
      </c>
      <c r="C81" s="109" t="s">
        <v>403</v>
      </c>
      <c r="D81" s="27" t="str">
        <f>IF(Intro!$G$29="English",B81,C81)</f>
        <v>Albanie</v>
      </c>
    </row>
    <row r="82" spans="2:4" x14ac:dyDescent="0.25">
      <c r="B82" s="109" t="s">
        <v>406</v>
      </c>
      <c r="C82" s="109" t="s">
        <v>404</v>
      </c>
      <c r="D82" s="27" t="str">
        <f>IF(Intro!$G$29="English",B82,C82)</f>
        <v>Algérie</v>
      </c>
    </row>
    <row r="83" spans="2:4" x14ac:dyDescent="0.25">
      <c r="B83" s="109" t="s">
        <v>407</v>
      </c>
      <c r="C83" s="109" t="s">
        <v>445</v>
      </c>
      <c r="D83" s="27" t="str">
        <f>IF(Intro!$G$29="English",B83,C83)</f>
        <v>Samoa américaines</v>
      </c>
    </row>
    <row r="84" spans="2:4" x14ac:dyDescent="0.25">
      <c r="B84" s="109" t="s">
        <v>408</v>
      </c>
      <c r="C84" s="109" t="s">
        <v>409</v>
      </c>
      <c r="D84" s="27" t="str">
        <f>IF(Intro!$G$29="English",B84,C84)</f>
        <v>Andorre</v>
      </c>
    </row>
    <row r="85" spans="2:4" x14ac:dyDescent="0.25">
      <c r="B85" s="109" t="s">
        <v>347</v>
      </c>
      <c r="C85" s="109" t="s">
        <v>347</v>
      </c>
      <c r="D85" s="27" t="str">
        <f>IF(Intro!$G$29="English",B85,C85)</f>
        <v>Angola</v>
      </c>
    </row>
    <row r="86" spans="2:4" x14ac:dyDescent="0.25">
      <c r="B86" s="109" t="s">
        <v>348</v>
      </c>
      <c r="C86" s="109" t="s">
        <v>348</v>
      </c>
      <c r="D86" s="27" t="str">
        <f>IF(Intro!$G$29="English",B86,C86)</f>
        <v>Anguilla</v>
      </c>
    </row>
    <row r="87" spans="2:4" x14ac:dyDescent="0.25">
      <c r="B87" s="109" t="s">
        <v>411</v>
      </c>
      <c r="C87" s="109" t="s">
        <v>410</v>
      </c>
      <c r="D87" s="27" t="str">
        <f>IF(Intro!$G$29="English",B87,C87)</f>
        <v>Antarctique</v>
      </c>
    </row>
    <row r="88" spans="2:4" x14ac:dyDescent="0.25">
      <c r="B88" s="109" t="s">
        <v>412</v>
      </c>
      <c r="C88" s="109" t="s">
        <v>413</v>
      </c>
      <c r="D88" s="27" t="str">
        <f>IF(Intro!$G$29="English",B88,C88)</f>
        <v>Antigua-et-Barbuda</v>
      </c>
    </row>
    <row r="89" spans="2:4" x14ac:dyDescent="0.25">
      <c r="B89" s="109" t="s">
        <v>415</v>
      </c>
      <c r="C89" s="109" t="s">
        <v>414</v>
      </c>
      <c r="D89" s="27" t="str">
        <f>IF(Intro!$G$29="English",B89,C89)</f>
        <v>Argentine</v>
      </c>
    </row>
    <row r="90" spans="2:4" x14ac:dyDescent="0.25">
      <c r="B90" s="109" t="s">
        <v>417</v>
      </c>
      <c r="C90" s="109" t="s">
        <v>416</v>
      </c>
      <c r="D90" s="27" t="str">
        <f>IF(Intro!$G$29="English",B90,C90)</f>
        <v>Arménie</v>
      </c>
    </row>
    <row r="91" spans="2:4" x14ac:dyDescent="0.25">
      <c r="B91" s="109" t="s">
        <v>349</v>
      </c>
      <c r="C91" s="109" t="s">
        <v>349</v>
      </c>
      <c r="D91" s="27" t="str">
        <f>IF(Intro!$G$29="English",B91,C91)</f>
        <v>Aruba</v>
      </c>
    </row>
    <row r="92" spans="2:4" x14ac:dyDescent="0.25">
      <c r="B92" s="109" t="s">
        <v>419</v>
      </c>
      <c r="C92" s="109" t="s">
        <v>418</v>
      </c>
      <c r="D92" s="27" t="str">
        <f>IF(Intro!$G$29="English",B92,C92)</f>
        <v>Australie</v>
      </c>
    </row>
    <row r="93" spans="2:4" x14ac:dyDescent="0.25">
      <c r="B93" s="109" t="s">
        <v>420</v>
      </c>
      <c r="C93" s="109" t="s">
        <v>441</v>
      </c>
      <c r="D93" s="27" t="str">
        <f>IF(Intro!$G$29="English",B93,C93)</f>
        <v>Autriche</v>
      </c>
    </row>
    <row r="94" spans="2:4" x14ac:dyDescent="0.25">
      <c r="B94" s="109" t="s">
        <v>421</v>
      </c>
      <c r="C94" s="109" t="s">
        <v>442</v>
      </c>
      <c r="D94" s="27" t="str">
        <f>IF(Intro!$G$29="English",B94,C94)</f>
        <v>Azerbaïdjan</v>
      </c>
    </row>
    <row r="95" spans="2:4" x14ac:dyDescent="0.25">
      <c r="B95" s="109" t="s">
        <v>350</v>
      </c>
      <c r="C95" s="109" t="s">
        <v>350</v>
      </c>
      <c r="D95" s="27" t="str">
        <f>IF(Intro!$G$29="English",B95,C95)</f>
        <v>Bahamas</v>
      </c>
    </row>
    <row r="96" spans="2:4" x14ac:dyDescent="0.25">
      <c r="B96" s="109" t="s">
        <v>422</v>
      </c>
      <c r="C96" s="109" t="s">
        <v>423</v>
      </c>
      <c r="D96" s="27" t="str">
        <f>IF(Intro!$G$29="English",B96,C96)</f>
        <v>Bahreïn</v>
      </c>
    </row>
    <row r="97" spans="2:4" x14ac:dyDescent="0.25">
      <c r="B97" s="109" t="s">
        <v>351</v>
      </c>
      <c r="C97" s="110" t="s">
        <v>351</v>
      </c>
      <c r="D97" s="27" t="str">
        <f>IF(Intro!$G$29="English",B97,C97)</f>
        <v>Bangladesh</v>
      </c>
    </row>
    <row r="98" spans="2:4" x14ac:dyDescent="0.25">
      <c r="B98" s="110" t="s">
        <v>424</v>
      </c>
      <c r="C98" s="110" t="s">
        <v>425</v>
      </c>
      <c r="D98" s="27" t="str">
        <f>IF(Intro!$G$29="English",B98,C98)</f>
        <v>Barbade</v>
      </c>
    </row>
    <row r="99" spans="2:4" x14ac:dyDescent="0.25">
      <c r="B99" s="109" t="s">
        <v>426</v>
      </c>
      <c r="C99" s="109" t="s">
        <v>427</v>
      </c>
      <c r="D99" s="27" t="str">
        <f>IF(Intro!$G$29="English",B99,C99)</f>
        <v>Bélarus</v>
      </c>
    </row>
    <row r="100" spans="2:4" x14ac:dyDescent="0.25">
      <c r="B100" s="109" t="s">
        <v>428</v>
      </c>
      <c r="C100" s="109" t="s">
        <v>429</v>
      </c>
      <c r="D100" s="27" t="str">
        <f>IF(Intro!$G$29="English",B100,C100)</f>
        <v>Belgique</v>
      </c>
    </row>
    <row r="101" spans="2:4" x14ac:dyDescent="0.25">
      <c r="B101" s="109" t="s">
        <v>352</v>
      </c>
      <c r="C101" s="109" t="s">
        <v>446</v>
      </c>
      <c r="D101" s="27" t="str">
        <f>IF(Intro!$G$29="English",B101,C101)</f>
        <v>Bélize</v>
      </c>
    </row>
    <row r="102" spans="2:4" x14ac:dyDescent="0.25">
      <c r="B102" s="109" t="s">
        <v>430</v>
      </c>
      <c r="C102" s="110" t="s">
        <v>431</v>
      </c>
      <c r="D102" s="27" t="str">
        <f>IF(Intro!$G$29="English",B102,C102)</f>
        <v>Bénin</v>
      </c>
    </row>
    <row r="103" spans="2:4" x14ac:dyDescent="0.25">
      <c r="B103" s="109" t="s">
        <v>432</v>
      </c>
      <c r="C103" s="109" t="s">
        <v>433</v>
      </c>
      <c r="D103" s="27" t="str">
        <f>IF(Intro!$G$29="English",B103,C103)</f>
        <v>Bermudes</v>
      </c>
    </row>
    <row r="104" spans="2:4" x14ac:dyDescent="0.25">
      <c r="B104" s="109" t="s">
        <v>434</v>
      </c>
      <c r="C104" s="109" t="s">
        <v>435</v>
      </c>
      <c r="D104" s="27" t="str">
        <f>IF(Intro!$G$29="English",B104,C104)</f>
        <v>Bhoutan</v>
      </c>
    </row>
    <row r="105" spans="2:4" x14ac:dyDescent="0.25">
      <c r="B105" s="109" t="s">
        <v>436</v>
      </c>
      <c r="C105" s="109" t="s">
        <v>437</v>
      </c>
      <c r="D105" s="27" t="str">
        <f>IF(Intro!$G$29="English",B105,C105)</f>
        <v>Bolivie</v>
      </c>
    </row>
    <row r="106" spans="2:4" x14ac:dyDescent="0.25">
      <c r="B106" s="109" t="s">
        <v>438</v>
      </c>
      <c r="C106" s="109" t="s">
        <v>447</v>
      </c>
      <c r="D106" s="27" t="str">
        <f>IF(Intro!$G$29="English",B106,C106)</f>
        <v>Bonaire, Saint-Eustache et Saba</v>
      </c>
    </row>
    <row r="107" spans="2:4" x14ac:dyDescent="0.25">
      <c r="B107" s="110" t="s">
        <v>439</v>
      </c>
      <c r="C107" s="109" t="s">
        <v>440</v>
      </c>
      <c r="D107" s="27" t="str">
        <f>IF(Intro!$G$29="English",B107,C107)</f>
        <v>Bosnie-Herzégovine</v>
      </c>
    </row>
    <row r="108" spans="2:4" x14ac:dyDescent="0.25">
      <c r="B108" s="109" t="s">
        <v>448</v>
      </c>
      <c r="C108" s="109" t="s">
        <v>448</v>
      </c>
      <c r="D108" s="27" t="str">
        <f>IF(Intro!$G$29="English",B108,C108)</f>
        <v>Botswana</v>
      </c>
    </row>
    <row r="109" spans="2:4" x14ac:dyDescent="0.25">
      <c r="B109" s="109" t="s">
        <v>449</v>
      </c>
      <c r="C109" s="109" t="s">
        <v>450</v>
      </c>
      <c r="D109" s="27" t="str">
        <f>IF(Intro!$G$29="English",B109,C109)</f>
        <v>Île Bouvet</v>
      </c>
    </row>
    <row r="110" spans="2:4" x14ac:dyDescent="0.25">
      <c r="B110" s="109" t="s">
        <v>451</v>
      </c>
      <c r="C110" s="109" t="s">
        <v>452</v>
      </c>
      <c r="D110" s="27" t="str">
        <f>IF(Intro!$G$29="English",B110,C110)</f>
        <v>Brésil</v>
      </c>
    </row>
    <row r="111" spans="2:4" x14ac:dyDescent="0.25">
      <c r="B111" s="109" t="s">
        <v>453</v>
      </c>
      <c r="C111" s="109" t="s">
        <v>454</v>
      </c>
      <c r="D111" s="27" t="str">
        <f>IF(Intro!$G$29="English",B111,C111)</f>
        <v>Territoire britannique de l’océan Indien</v>
      </c>
    </row>
    <row r="112" spans="2:4" x14ac:dyDescent="0.25">
      <c r="B112" s="109" t="s">
        <v>455</v>
      </c>
      <c r="C112" s="109" t="s">
        <v>456</v>
      </c>
      <c r="D112" s="27" t="str">
        <f>IF(Intro!$G$29="English",B112,C112)</f>
        <v>Brunéi Darussalam</v>
      </c>
    </row>
    <row r="113" spans="2:4" x14ac:dyDescent="0.25">
      <c r="B113" s="110" t="s">
        <v>457</v>
      </c>
      <c r="C113" s="109" t="s">
        <v>458</v>
      </c>
      <c r="D113" s="27" t="str">
        <f>IF(Intro!$G$29="English",B113,C113)</f>
        <v>Bulgarie</v>
      </c>
    </row>
    <row r="114" spans="2:4" x14ac:dyDescent="0.25">
      <c r="B114" s="109" t="s">
        <v>459</v>
      </c>
      <c r="C114" s="109" t="s">
        <v>459</v>
      </c>
      <c r="D114" s="27" t="str">
        <f>IF(Intro!$G$29="English",B114,C114)</f>
        <v>Burkina Faso</v>
      </c>
    </row>
    <row r="115" spans="2:4" x14ac:dyDescent="0.25">
      <c r="B115" s="109" t="s">
        <v>353</v>
      </c>
      <c r="C115" s="109" t="s">
        <v>353</v>
      </c>
      <c r="D115" s="27" t="str">
        <f>IF(Intro!$G$29="English",B115,C115)</f>
        <v>Burundi</v>
      </c>
    </row>
    <row r="116" spans="2:4" x14ac:dyDescent="0.25">
      <c r="B116" s="109" t="s">
        <v>460</v>
      </c>
      <c r="C116" s="109" t="s">
        <v>461</v>
      </c>
      <c r="D116" s="27" t="str">
        <f>IF(Intro!$G$29="English",B116,C116)</f>
        <v>Cambodge</v>
      </c>
    </row>
    <row r="117" spans="2:4" x14ac:dyDescent="0.25">
      <c r="B117" s="109" t="s">
        <v>462</v>
      </c>
      <c r="C117" s="109" t="s">
        <v>463</v>
      </c>
      <c r="D117" s="27" t="str">
        <f>IF(Intro!$G$29="English",B117,C117)</f>
        <v>Cameroun</v>
      </c>
    </row>
    <row r="118" spans="2:4" x14ac:dyDescent="0.25">
      <c r="B118" s="109" t="s">
        <v>464</v>
      </c>
      <c r="C118" s="109" t="s">
        <v>465</v>
      </c>
      <c r="D118" s="27" t="str">
        <f>IF(Intro!$G$29="English",B118,C118)</f>
        <v>Cap-Vert</v>
      </c>
    </row>
    <row r="119" spans="2:4" x14ac:dyDescent="0.25">
      <c r="B119" s="109" t="s">
        <v>466</v>
      </c>
      <c r="C119" s="109" t="s">
        <v>467</v>
      </c>
      <c r="D119" s="27" t="str">
        <f>IF(Intro!$G$29="English",B119,C119)</f>
        <v>Caïmanes, Îles</v>
      </c>
    </row>
    <row r="120" spans="2:4" x14ac:dyDescent="0.25">
      <c r="B120" s="109" t="s">
        <v>468</v>
      </c>
      <c r="C120" s="109" t="s">
        <v>469</v>
      </c>
      <c r="D120" s="27" t="str">
        <f>IF(Intro!$G$29="English",B120,C120)</f>
        <v>République centrafricaine</v>
      </c>
    </row>
    <row r="121" spans="2:4" x14ac:dyDescent="0.25">
      <c r="B121" s="109" t="s">
        <v>470</v>
      </c>
      <c r="C121" s="109" t="s">
        <v>471</v>
      </c>
      <c r="D121" s="27" t="str">
        <f>IF(Intro!$G$29="English",B121,C121)</f>
        <v xml:space="preserve">Ceuta et Melila </v>
      </c>
    </row>
    <row r="122" spans="2:4" x14ac:dyDescent="0.25">
      <c r="B122" s="109" t="s">
        <v>472</v>
      </c>
      <c r="C122" s="109" t="s">
        <v>473</v>
      </c>
      <c r="D122" s="27" t="str">
        <f>IF(Intro!$G$29="English",B122,C122)</f>
        <v>Tchad</v>
      </c>
    </row>
    <row r="123" spans="2:4" x14ac:dyDescent="0.25">
      <c r="B123" s="109" t="s">
        <v>354</v>
      </c>
      <c r="C123" s="109" t="s">
        <v>474</v>
      </c>
      <c r="D123" s="27" t="str">
        <f>IF(Intro!$G$29="English",B123,C123)</f>
        <v>Chili</v>
      </c>
    </row>
    <row r="124" spans="2:4" x14ac:dyDescent="0.25">
      <c r="B124" s="109" t="s">
        <v>475</v>
      </c>
      <c r="C124" s="109" t="s">
        <v>476</v>
      </c>
      <c r="D124" s="27" t="str">
        <f>IF(Intro!$G$29="English",B124,C124)</f>
        <v>Chine</v>
      </c>
    </row>
    <row r="125" spans="2:4" x14ac:dyDescent="0.25">
      <c r="B125" s="109" t="s">
        <v>477</v>
      </c>
      <c r="C125" s="109" t="s">
        <v>478</v>
      </c>
      <c r="D125" s="27" t="str">
        <f>IF(Intro!$G$29="English",B125,C125)</f>
        <v>Taipei chinois</v>
      </c>
    </row>
    <row r="126" spans="2:4" x14ac:dyDescent="0.25">
      <c r="B126" s="109" t="s">
        <v>479</v>
      </c>
      <c r="C126" s="109" t="s">
        <v>480</v>
      </c>
      <c r="D126" s="27" t="str">
        <f>IF(Intro!$G$29="English",B126,C126)</f>
        <v>Île Christmas</v>
      </c>
    </row>
    <row r="127" spans="2:4" x14ac:dyDescent="0.25">
      <c r="B127" s="109" t="s">
        <v>481</v>
      </c>
      <c r="C127" s="109" t="s">
        <v>482</v>
      </c>
      <c r="D127" s="27" t="str">
        <f>IF(Intro!$G$29="English",B127,C127)</f>
        <v>Îles Cocos (Keeling)</v>
      </c>
    </row>
    <row r="128" spans="2:4" x14ac:dyDescent="0.25">
      <c r="B128" s="109" t="s">
        <v>483</v>
      </c>
      <c r="C128" s="109" t="s">
        <v>484</v>
      </c>
      <c r="D128" s="27" t="str">
        <f>IF(Intro!$G$29="English",B128,C128)</f>
        <v>Colombie</v>
      </c>
    </row>
    <row r="129" spans="2:4" x14ac:dyDescent="0.25">
      <c r="B129" s="109" t="s">
        <v>485</v>
      </c>
      <c r="C129" s="109" t="s">
        <v>486</v>
      </c>
      <c r="D129" s="27" t="str">
        <f>IF(Intro!$G$29="English",B129,C129)</f>
        <v>Comores</v>
      </c>
    </row>
    <row r="130" spans="2:4" x14ac:dyDescent="0.25">
      <c r="B130" s="109" t="s">
        <v>487</v>
      </c>
      <c r="C130" s="109" t="s">
        <v>487</v>
      </c>
      <c r="D130" s="27" t="str">
        <f>IF(Intro!$G$29="English",B130,C130)</f>
        <v>Congo</v>
      </c>
    </row>
    <row r="131" spans="2:4" x14ac:dyDescent="0.25">
      <c r="B131" s="109" t="s">
        <v>488</v>
      </c>
      <c r="C131" s="109" t="s">
        <v>489</v>
      </c>
      <c r="D131" s="27" t="str">
        <f>IF(Intro!$G$29="English",B131,C131)</f>
        <v>Congo, La république démocratique du</v>
      </c>
    </row>
    <row r="132" spans="2:4" x14ac:dyDescent="0.25">
      <c r="B132" s="109" t="s">
        <v>490</v>
      </c>
      <c r="C132" s="109" t="s">
        <v>491</v>
      </c>
      <c r="D132" s="27" t="str">
        <f>IF(Intro!$G$29="English",B132,C132)</f>
        <v>Îles Cook</v>
      </c>
    </row>
    <row r="133" spans="2:4" x14ac:dyDescent="0.25">
      <c r="B133" s="109" t="s">
        <v>355</v>
      </c>
      <c r="C133" s="109" t="s">
        <v>355</v>
      </c>
      <c r="D133" s="27" t="str">
        <f>IF(Intro!$G$29="English",B133,C133)</f>
        <v>Costa Rica</v>
      </c>
    </row>
    <row r="134" spans="2:4" x14ac:dyDescent="0.25">
      <c r="B134" s="109" t="s">
        <v>492</v>
      </c>
      <c r="C134" s="109" t="s">
        <v>493</v>
      </c>
      <c r="D134" s="27" t="str">
        <f>IF(Intro!$G$29="English",B134,C134)</f>
        <v>Croatie</v>
      </c>
    </row>
    <row r="135" spans="2:4" x14ac:dyDescent="0.25">
      <c r="B135" s="109" t="s">
        <v>356</v>
      </c>
      <c r="C135" s="109" t="s">
        <v>356</v>
      </c>
      <c r="D135" s="27" t="str">
        <f>IF(Intro!$G$29="English",B135,C135)</f>
        <v>Cuba</v>
      </c>
    </row>
    <row r="136" spans="2:4" x14ac:dyDescent="0.25">
      <c r="B136" s="109" t="s">
        <v>494</v>
      </c>
      <c r="C136" s="109" t="s">
        <v>495</v>
      </c>
      <c r="D136" s="27" t="str">
        <f>IF(Intro!$G$29="English",B136,C136)</f>
        <v>Curaçao</v>
      </c>
    </row>
    <row r="137" spans="2:4" x14ac:dyDescent="0.25">
      <c r="B137" s="109" t="s">
        <v>496</v>
      </c>
      <c r="C137" s="109" t="s">
        <v>497</v>
      </c>
      <c r="D137" s="27" t="str">
        <f>IF(Intro!$G$29="English",B137,C137)</f>
        <v>Chypre</v>
      </c>
    </row>
    <row r="138" spans="2:4" x14ac:dyDescent="0.25">
      <c r="B138" s="109" t="s">
        <v>498</v>
      </c>
      <c r="C138" s="109" t="s">
        <v>499</v>
      </c>
      <c r="D138" s="27" t="str">
        <f>IF(Intro!$G$29="English",B138,C138)</f>
        <v>République tchèque</v>
      </c>
    </row>
    <row r="139" spans="2:4" x14ac:dyDescent="0.25">
      <c r="B139" s="109" t="s">
        <v>500</v>
      </c>
      <c r="C139" s="109" t="s">
        <v>501</v>
      </c>
      <c r="D139" s="27" t="str">
        <f>IF(Intro!$G$29="English",B139,C139)</f>
        <v>Danemark</v>
      </c>
    </row>
    <row r="140" spans="2:4" x14ac:dyDescent="0.25">
      <c r="B140" s="109" t="s">
        <v>357</v>
      </c>
      <c r="C140" s="109" t="s">
        <v>357</v>
      </c>
      <c r="D140" s="27" t="str">
        <f>IF(Intro!$G$29="English",B140,C140)</f>
        <v>Djibouti</v>
      </c>
    </row>
    <row r="141" spans="2:4" x14ac:dyDescent="0.25">
      <c r="B141" s="109" t="s">
        <v>502</v>
      </c>
      <c r="C141" s="109" t="s">
        <v>503</v>
      </c>
      <c r="D141" s="27" t="str">
        <f>IF(Intro!$G$29="English",B141,C141)</f>
        <v>Dominique</v>
      </c>
    </row>
    <row r="142" spans="2:4" x14ac:dyDescent="0.25">
      <c r="B142" s="109" t="s">
        <v>504</v>
      </c>
      <c r="C142" s="109" t="s">
        <v>505</v>
      </c>
      <c r="D142" s="27" t="str">
        <f>IF(Intro!$G$29="English",B142,C142)</f>
        <v>République dominicaine</v>
      </c>
    </row>
    <row r="143" spans="2:4" x14ac:dyDescent="0.25">
      <c r="B143" s="109" t="s">
        <v>506</v>
      </c>
      <c r="C143" s="109" t="s">
        <v>507</v>
      </c>
      <c r="D143" s="27" t="str">
        <f>IF(Intro!$G$29="English",B143,C143)</f>
        <v>Timor-Leste (Timor Oriental)</v>
      </c>
    </row>
    <row r="144" spans="2:4" x14ac:dyDescent="0.25">
      <c r="B144" s="109" t="s">
        <v>508</v>
      </c>
      <c r="C144" s="109" t="s">
        <v>509</v>
      </c>
      <c r="D144" s="27" t="str">
        <f>IF(Intro!$G$29="English",B144,C144)</f>
        <v>Équateur</v>
      </c>
    </row>
    <row r="145" spans="2:4" x14ac:dyDescent="0.25">
      <c r="B145" s="109" t="s">
        <v>510</v>
      </c>
      <c r="C145" s="109" t="s">
        <v>511</v>
      </c>
      <c r="D145" s="27" t="str">
        <f>IF(Intro!$G$29="English",B145,C145)</f>
        <v>Égypte</v>
      </c>
    </row>
    <row r="146" spans="2:4" x14ac:dyDescent="0.25">
      <c r="B146" s="109" t="s">
        <v>512</v>
      </c>
      <c r="C146" s="109" t="s">
        <v>513</v>
      </c>
      <c r="D146" s="27" t="str">
        <f>IF(Intro!$G$29="English",B146,C146)</f>
        <v>Salvador</v>
      </c>
    </row>
    <row r="147" spans="2:4" x14ac:dyDescent="0.25">
      <c r="B147" s="109" t="s">
        <v>514</v>
      </c>
      <c r="C147" s="109" t="s">
        <v>515</v>
      </c>
      <c r="D147" s="27" t="str">
        <f>IF(Intro!$G$29="English",B147,C147)</f>
        <v>Guinée équatoriale</v>
      </c>
    </row>
    <row r="148" spans="2:4" x14ac:dyDescent="0.25">
      <c r="B148" s="109" t="s">
        <v>516</v>
      </c>
      <c r="C148" s="109" t="s">
        <v>517</v>
      </c>
      <c r="D148" s="27" t="str">
        <f>IF(Intro!$G$29="English",B148,C148)</f>
        <v>Érythrée</v>
      </c>
    </row>
    <row r="149" spans="2:4" x14ac:dyDescent="0.25">
      <c r="B149" s="109" t="s">
        <v>518</v>
      </c>
      <c r="C149" s="109" t="s">
        <v>519</v>
      </c>
      <c r="D149" s="27" t="str">
        <f>IF(Intro!$G$29="English",B149,C149)</f>
        <v>Estonie</v>
      </c>
    </row>
    <row r="150" spans="2:4" x14ac:dyDescent="0.25">
      <c r="B150" s="109" t="s">
        <v>520</v>
      </c>
      <c r="C150" s="109" t="s">
        <v>521</v>
      </c>
      <c r="D150" s="27" t="str">
        <f>IF(Intro!$G$29="English",B150,C150)</f>
        <v>Éthiopie</v>
      </c>
    </row>
    <row r="151" spans="2:4" x14ac:dyDescent="0.25">
      <c r="B151" s="109" t="s">
        <v>522</v>
      </c>
      <c r="C151" s="109" t="s">
        <v>523</v>
      </c>
      <c r="D151" s="27" t="str">
        <f>IF(Intro!$G$29="English",B151,C151)</f>
        <v>Falkland, Îles (Malvinas)</v>
      </c>
    </row>
    <row r="152" spans="2:4" x14ac:dyDescent="0.25">
      <c r="B152" s="109" t="s">
        <v>524</v>
      </c>
      <c r="C152" s="109" t="s">
        <v>525</v>
      </c>
      <c r="D152" s="27" t="str">
        <f>IF(Intro!$G$29="English",B152,C152)</f>
        <v>Îles Féroé</v>
      </c>
    </row>
    <row r="153" spans="2:4" x14ac:dyDescent="0.25">
      <c r="B153" s="109" t="s">
        <v>526</v>
      </c>
      <c r="C153" s="109" t="s">
        <v>527</v>
      </c>
      <c r="D153" s="27" t="str">
        <f>IF(Intro!$G$29="English",B153,C153)</f>
        <v>Fidji</v>
      </c>
    </row>
    <row r="154" spans="2:4" x14ac:dyDescent="0.25">
      <c r="B154" s="109" t="s">
        <v>528</v>
      </c>
      <c r="C154" s="109" t="s">
        <v>529</v>
      </c>
      <c r="D154" s="27" t="str">
        <f>IF(Intro!$G$29="English",B154,C154)</f>
        <v>Finlande</v>
      </c>
    </row>
    <row r="155" spans="2:4" x14ac:dyDescent="0.25">
      <c r="B155" s="109" t="s">
        <v>358</v>
      </c>
      <c r="C155" s="109" t="s">
        <v>358</v>
      </c>
      <c r="D155" s="27" t="str">
        <f>IF(Intro!$G$29="English",B155,C155)</f>
        <v>France</v>
      </c>
    </row>
    <row r="156" spans="2:4" x14ac:dyDescent="0.25">
      <c r="B156" s="109" t="s">
        <v>530</v>
      </c>
      <c r="C156" s="109" t="s">
        <v>531</v>
      </c>
      <c r="D156" s="27" t="str">
        <f>IF(Intro!$G$29="English",B156,C156)</f>
        <v>Guyane française</v>
      </c>
    </row>
    <row r="157" spans="2:4" x14ac:dyDescent="0.25">
      <c r="B157" s="109" t="s">
        <v>532</v>
      </c>
      <c r="C157" s="109" t="s">
        <v>533</v>
      </c>
      <c r="D157" s="27" t="str">
        <f>IF(Intro!$G$29="English",B157,C157)</f>
        <v>Polynésie française</v>
      </c>
    </row>
    <row r="158" spans="2:4" x14ac:dyDescent="0.25">
      <c r="B158" s="109" t="s">
        <v>534</v>
      </c>
      <c r="C158" s="109" t="s">
        <v>535</v>
      </c>
      <c r="D158" s="27" t="str">
        <f>IF(Intro!$G$29="English",B158,C158)</f>
        <v>Terres australes françaises</v>
      </c>
    </row>
    <row r="159" spans="2:4" x14ac:dyDescent="0.25">
      <c r="B159" s="109" t="s">
        <v>359</v>
      </c>
      <c r="C159" s="109" t="s">
        <v>359</v>
      </c>
      <c r="D159" s="27" t="str">
        <f>IF(Intro!$G$29="English",B159,C159)</f>
        <v>Gabon</v>
      </c>
    </row>
    <row r="160" spans="2:4" x14ac:dyDescent="0.25">
      <c r="B160" s="109" t="s">
        <v>536</v>
      </c>
      <c r="C160" s="109" t="s">
        <v>537</v>
      </c>
      <c r="D160" s="27" t="str">
        <f>IF(Intro!$G$29="English",B160,C160)</f>
        <v>Gambie</v>
      </c>
    </row>
    <row r="161" spans="2:4" x14ac:dyDescent="0.25">
      <c r="B161" s="109" t="s">
        <v>538</v>
      </c>
      <c r="C161" s="109" t="s">
        <v>539</v>
      </c>
      <c r="D161" s="27" t="str">
        <f>IF(Intro!$G$29="English",B161,C161)</f>
        <v>Géorgie</v>
      </c>
    </row>
    <row r="162" spans="2:4" x14ac:dyDescent="0.25">
      <c r="B162" s="109" t="s">
        <v>540</v>
      </c>
      <c r="C162" s="109" t="s">
        <v>541</v>
      </c>
      <c r="D162" s="27" t="str">
        <f>IF(Intro!$G$29="English",B162,C162)</f>
        <v>Allemagne</v>
      </c>
    </row>
    <row r="163" spans="2:4" x14ac:dyDescent="0.25">
      <c r="B163" s="109" t="s">
        <v>360</v>
      </c>
      <c r="C163" s="109" t="s">
        <v>360</v>
      </c>
      <c r="D163" s="27" t="str">
        <f>IF(Intro!$G$29="English",B163,C163)</f>
        <v>Ghana</v>
      </c>
    </row>
    <row r="164" spans="2:4" x14ac:dyDescent="0.25">
      <c r="B164" s="109" t="s">
        <v>361</v>
      </c>
      <c r="C164" s="109" t="s">
        <v>361</v>
      </c>
      <c r="D164" s="27" t="str">
        <f>IF(Intro!$G$29="English",B164,C164)</f>
        <v>Gibraltar</v>
      </c>
    </row>
    <row r="165" spans="2:4" x14ac:dyDescent="0.25">
      <c r="B165" s="109" t="s">
        <v>542</v>
      </c>
      <c r="C165" s="109" t="s">
        <v>543</v>
      </c>
      <c r="D165" s="27" t="str">
        <f>IF(Intro!$G$29="English",B165,C165)</f>
        <v>Grèce</v>
      </c>
    </row>
    <row r="166" spans="2:4" x14ac:dyDescent="0.25">
      <c r="B166" s="109" t="s">
        <v>544</v>
      </c>
      <c r="C166" s="109" t="s">
        <v>545</v>
      </c>
      <c r="D166" s="27" t="str">
        <f>IF(Intro!$G$29="English",B166,C166)</f>
        <v>Groenland</v>
      </c>
    </row>
    <row r="167" spans="2:4" x14ac:dyDescent="0.25">
      <c r="B167" s="109" t="s">
        <v>546</v>
      </c>
      <c r="C167" s="109" t="s">
        <v>547</v>
      </c>
      <c r="D167" s="27" t="str">
        <f>IF(Intro!$G$29="English",B167,C167)</f>
        <v>Grenade</v>
      </c>
    </row>
    <row r="168" spans="2:4" x14ac:dyDescent="0.25">
      <c r="B168" s="109" t="s">
        <v>362</v>
      </c>
      <c r="C168" s="109" t="s">
        <v>362</v>
      </c>
      <c r="D168" s="27" t="str">
        <f>IF(Intro!$G$29="English",B168,C168)</f>
        <v>Guadeloupe</v>
      </c>
    </row>
    <row r="169" spans="2:4" x14ac:dyDescent="0.25">
      <c r="B169" s="109" t="s">
        <v>363</v>
      </c>
      <c r="C169" s="109" t="s">
        <v>363</v>
      </c>
      <c r="D169" s="27" t="str">
        <f>IF(Intro!$G$29="English",B169,C169)</f>
        <v>Guam</v>
      </c>
    </row>
    <row r="170" spans="2:4" x14ac:dyDescent="0.25">
      <c r="B170" s="109" t="s">
        <v>364</v>
      </c>
      <c r="C170" s="109" t="s">
        <v>364</v>
      </c>
      <c r="D170" s="27" t="str">
        <f>IF(Intro!$G$29="English",B170,C170)</f>
        <v>Guatemala</v>
      </c>
    </row>
    <row r="171" spans="2:4" x14ac:dyDescent="0.25">
      <c r="B171" s="109" t="s">
        <v>548</v>
      </c>
      <c r="C171" s="109" t="s">
        <v>549</v>
      </c>
      <c r="D171" s="27" t="str">
        <f>IF(Intro!$G$29="English",B171,C171)</f>
        <v>Guernesey</v>
      </c>
    </row>
    <row r="172" spans="2:4" x14ac:dyDescent="0.25">
      <c r="B172" s="109" t="s">
        <v>550</v>
      </c>
      <c r="C172" s="109" t="s">
        <v>551</v>
      </c>
      <c r="D172" s="27" t="str">
        <f>IF(Intro!$G$29="English",B172,C172)</f>
        <v>Guinée</v>
      </c>
    </row>
    <row r="173" spans="2:4" x14ac:dyDescent="0.25">
      <c r="B173" s="109" t="s">
        <v>552</v>
      </c>
      <c r="C173" s="109" t="s">
        <v>553</v>
      </c>
      <c r="D173" s="27" t="str">
        <f>IF(Intro!$G$29="English",B173,C173)</f>
        <v>Guinée-Bissau</v>
      </c>
    </row>
    <row r="174" spans="2:4" x14ac:dyDescent="0.25">
      <c r="B174" s="109" t="s">
        <v>365</v>
      </c>
      <c r="C174" s="109" t="s">
        <v>554</v>
      </c>
      <c r="D174" s="27" t="str">
        <f>IF(Intro!$G$29="English",B174,C174)</f>
        <v>Guyane</v>
      </c>
    </row>
    <row r="175" spans="2:4" x14ac:dyDescent="0.25">
      <c r="B175" s="109" t="s">
        <v>555</v>
      </c>
      <c r="C175" s="109" t="s">
        <v>556</v>
      </c>
      <c r="D175" s="27" t="str">
        <f>IF(Intro!$G$29="English",B175,C175)</f>
        <v>Haïti</v>
      </c>
    </row>
    <row r="176" spans="2:4" x14ac:dyDescent="0.25">
      <c r="B176" s="109" t="s">
        <v>557</v>
      </c>
      <c r="C176" s="109" t="s">
        <v>558</v>
      </c>
      <c r="D176" s="27" t="str">
        <f>IF(Intro!$G$29="English",B176,C176)</f>
        <v> Îles Heard-et-MacDonald</v>
      </c>
    </row>
    <row r="177" spans="2:4" x14ac:dyDescent="0.25">
      <c r="B177" s="109" t="s">
        <v>559</v>
      </c>
      <c r="C177" s="109" t="s">
        <v>560</v>
      </c>
      <c r="D177" s="27" t="str">
        <f>IF(Intro!$G$29="English",B177,C177)</f>
        <v>Saint-Siège (État de la cité du Vatican)</v>
      </c>
    </row>
    <row r="178" spans="2:4" x14ac:dyDescent="0.25">
      <c r="B178" s="109" t="s">
        <v>366</v>
      </c>
      <c r="C178" s="109" t="s">
        <v>366</v>
      </c>
      <c r="D178" s="27" t="str">
        <f>IF(Intro!$G$29="English",B178,C178)</f>
        <v>Honduras</v>
      </c>
    </row>
    <row r="179" spans="2:4" x14ac:dyDescent="0.25">
      <c r="B179" s="109" t="s">
        <v>561</v>
      </c>
      <c r="C179" s="109" t="s">
        <v>561</v>
      </c>
      <c r="D179" s="27" t="str">
        <f>IF(Intro!$G$29="English",B179,C179)</f>
        <v>Hong Kong</v>
      </c>
    </row>
    <row r="180" spans="2:4" x14ac:dyDescent="0.25">
      <c r="B180" s="109" t="s">
        <v>562</v>
      </c>
      <c r="C180" s="109" t="s">
        <v>563</v>
      </c>
      <c r="D180" s="27" t="str">
        <f>IF(Intro!$G$29="English",B180,C180)</f>
        <v>Hongrie</v>
      </c>
    </row>
    <row r="181" spans="2:4" x14ac:dyDescent="0.25">
      <c r="B181" s="109" t="s">
        <v>564</v>
      </c>
      <c r="C181" s="109" t="s">
        <v>565</v>
      </c>
      <c r="D181" s="27" t="str">
        <f>IF(Intro!$G$29="English",B181,C181)</f>
        <v>Islande</v>
      </c>
    </row>
    <row r="182" spans="2:4" x14ac:dyDescent="0.25">
      <c r="B182" s="109" t="s">
        <v>566</v>
      </c>
      <c r="C182" s="109" t="s">
        <v>567</v>
      </c>
      <c r="D182" s="27" t="str">
        <f>IF(Intro!$G$29="English",B182,C182)</f>
        <v>Inde</v>
      </c>
    </row>
    <row r="183" spans="2:4" x14ac:dyDescent="0.25">
      <c r="B183" s="109" t="s">
        <v>568</v>
      </c>
      <c r="C183" s="109" t="s">
        <v>569</v>
      </c>
      <c r="D183" s="27" t="str">
        <f>IF(Intro!$G$29="English",B183,C183)</f>
        <v>Indonésie</v>
      </c>
    </row>
    <row r="184" spans="2:4" x14ac:dyDescent="0.25">
      <c r="B184" s="109" t="s">
        <v>570</v>
      </c>
      <c r="C184" s="109" t="s">
        <v>571</v>
      </c>
      <c r="D184" s="27" t="str">
        <f>IF(Intro!$G$29="English",B184,C184)</f>
        <v>Iran (République islamique d')</v>
      </c>
    </row>
    <row r="185" spans="2:4" x14ac:dyDescent="0.25">
      <c r="B185" s="109" t="s">
        <v>367</v>
      </c>
      <c r="C185" s="109" t="s">
        <v>572</v>
      </c>
      <c r="D185" s="27" t="str">
        <f>IF(Intro!$G$29="English",B185,C185)</f>
        <v>Irak</v>
      </c>
    </row>
    <row r="186" spans="2:4" x14ac:dyDescent="0.25">
      <c r="B186" s="109" t="s">
        <v>573</v>
      </c>
      <c r="C186" s="109" t="s">
        <v>574</v>
      </c>
      <c r="D186" s="27" t="str">
        <f>IF(Intro!$G$29="English",B186,C186)</f>
        <v>Irlande</v>
      </c>
    </row>
    <row r="187" spans="2:4" x14ac:dyDescent="0.25">
      <c r="B187" s="109" t="s">
        <v>575</v>
      </c>
      <c r="C187" s="109" t="s">
        <v>576</v>
      </c>
      <c r="D187" s="27" t="str">
        <f>IF(Intro!$G$29="English",B187,C187)</f>
        <v>Île de Man</v>
      </c>
    </row>
    <row r="188" spans="2:4" x14ac:dyDescent="0.25">
      <c r="B188" s="109" t="s">
        <v>577</v>
      </c>
      <c r="C188" s="109" t="s">
        <v>578</v>
      </c>
      <c r="D188" s="27" t="str">
        <f>IF(Intro!$G$29="English",B188,C188)</f>
        <v>Israël</v>
      </c>
    </row>
    <row r="189" spans="2:4" x14ac:dyDescent="0.25">
      <c r="B189" s="109" t="s">
        <v>579</v>
      </c>
      <c r="C189" s="109" t="s">
        <v>580</v>
      </c>
      <c r="D189" s="27" t="str">
        <f>IF(Intro!$G$29="English",B189,C189)</f>
        <v>Italie</v>
      </c>
    </row>
    <row r="190" spans="2:4" x14ac:dyDescent="0.25">
      <c r="B190" s="109" t="s">
        <v>581</v>
      </c>
      <c r="C190" s="109" t="s">
        <v>582</v>
      </c>
      <c r="D190" s="27" t="str">
        <f>IF(Intro!$G$29="English",B190,C190)</f>
        <v>Côte d'Ivoire</v>
      </c>
    </row>
    <row r="191" spans="2:4" x14ac:dyDescent="0.25">
      <c r="B191" s="109" t="s">
        <v>583</v>
      </c>
      <c r="C191" s="109" t="s">
        <v>584</v>
      </c>
      <c r="D191" s="27" t="str">
        <f>IF(Intro!$G$29="English",B191,C191)</f>
        <v>Jamaïque</v>
      </c>
    </row>
    <row r="192" spans="2:4" x14ac:dyDescent="0.25">
      <c r="B192" s="109" t="s">
        <v>585</v>
      </c>
      <c r="C192" s="109" t="s">
        <v>586</v>
      </c>
      <c r="D192" s="27" t="str">
        <f>IF(Intro!$G$29="English",B192,C192)</f>
        <v>Japon</v>
      </c>
    </row>
    <row r="193" spans="2:4" x14ac:dyDescent="0.25">
      <c r="B193" s="109" t="s">
        <v>587</v>
      </c>
      <c r="C193" s="109" t="s">
        <v>587</v>
      </c>
      <c r="D193" s="27" t="str">
        <f>IF(Intro!$G$29="English",B193,C193)</f>
        <v>Jersey</v>
      </c>
    </row>
    <row r="194" spans="2:4" x14ac:dyDescent="0.25">
      <c r="B194" s="109" t="s">
        <v>588</v>
      </c>
      <c r="C194" s="109" t="s">
        <v>589</v>
      </c>
      <c r="D194" s="27" t="str">
        <f>IF(Intro!$G$29="English",B194,C194)</f>
        <v>Jordanie</v>
      </c>
    </row>
    <row r="195" spans="2:4" x14ac:dyDescent="0.25">
      <c r="B195" s="109" t="s">
        <v>590</v>
      </c>
      <c r="C195" s="109" t="s">
        <v>590</v>
      </c>
      <c r="D195" s="27" t="str">
        <f>IF(Intro!$G$29="English",B195,C195)</f>
        <v>Kazakhstan</v>
      </c>
    </row>
    <row r="196" spans="2:4" x14ac:dyDescent="0.25">
      <c r="B196" s="109" t="s">
        <v>368</v>
      </c>
      <c r="C196" s="109" t="s">
        <v>368</v>
      </c>
      <c r="D196" s="27" t="str">
        <f>IF(Intro!$G$29="English",B196,C196)</f>
        <v>Kenya</v>
      </c>
    </row>
    <row r="197" spans="2:4" x14ac:dyDescent="0.25">
      <c r="B197" s="109" t="s">
        <v>369</v>
      </c>
      <c r="C197" s="109" t="s">
        <v>369</v>
      </c>
      <c r="D197" s="27" t="str">
        <f>IF(Intro!$G$29="English",B197,C197)</f>
        <v>Kiribati</v>
      </c>
    </row>
    <row r="198" spans="2:4" x14ac:dyDescent="0.25">
      <c r="B198" s="109" t="s">
        <v>591</v>
      </c>
      <c r="C198" s="109" t="s">
        <v>592</v>
      </c>
      <c r="D198" s="27" t="str">
        <f>IF(Intro!$G$29="English",B198,C198)</f>
        <v>Corée</v>
      </c>
    </row>
    <row r="199" spans="2:4" x14ac:dyDescent="0.25">
      <c r="B199" s="109" t="s">
        <v>593</v>
      </c>
      <c r="C199" s="109" t="s">
        <v>594</v>
      </c>
      <c r="D199" s="27" t="str">
        <f>IF(Intro!$G$29="English",B199,C199)</f>
        <v>Corée, République populaire démocratique de</v>
      </c>
    </row>
    <row r="200" spans="2:4" x14ac:dyDescent="0.25">
      <c r="B200" s="109" t="s">
        <v>370</v>
      </c>
      <c r="C200" s="109" t="s">
        <v>370</v>
      </c>
      <c r="D200" s="27" t="str">
        <f>IF(Intro!$G$29="English",B200,C200)</f>
        <v>Kosovo</v>
      </c>
    </row>
    <row r="201" spans="2:4" x14ac:dyDescent="0.25">
      <c r="B201" s="109" t="s">
        <v>595</v>
      </c>
      <c r="C201" s="109" t="s">
        <v>596</v>
      </c>
      <c r="D201" s="27" t="str">
        <f>IF(Intro!$G$29="English",B201,C201)</f>
        <v>Koweït</v>
      </c>
    </row>
    <row r="202" spans="2:4" x14ac:dyDescent="0.25">
      <c r="B202" s="109" t="s">
        <v>597</v>
      </c>
      <c r="C202" s="109" t="s">
        <v>598</v>
      </c>
      <c r="D202" s="27" t="str">
        <f>IF(Intro!$G$29="English",B202,C202)</f>
        <v>Kirghizistan</v>
      </c>
    </row>
    <row r="203" spans="2:4" x14ac:dyDescent="0.25">
      <c r="B203" s="109" t="s">
        <v>599</v>
      </c>
      <c r="C203" s="109" t="s">
        <v>600</v>
      </c>
      <c r="D203" s="27" t="str">
        <f>IF(Intro!$G$29="English",B203,C203)</f>
        <v>République démocratique populaire lao</v>
      </c>
    </row>
    <row r="204" spans="2:4" x14ac:dyDescent="0.25">
      <c r="B204" s="109" t="s">
        <v>601</v>
      </c>
      <c r="C204" s="109" t="s">
        <v>602</v>
      </c>
      <c r="D204" s="27" t="str">
        <f>IF(Intro!$G$29="English",B204,C204)</f>
        <v>Lettonie</v>
      </c>
    </row>
    <row r="205" spans="2:4" x14ac:dyDescent="0.25">
      <c r="B205" s="109" t="s">
        <v>603</v>
      </c>
      <c r="C205" s="109" t="s">
        <v>604</v>
      </c>
      <c r="D205" s="27" t="str">
        <f>IF(Intro!$G$29="English",B205,C205)</f>
        <v>Liban</v>
      </c>
    </row>
    <row r="206" spans="2:4" x14ac:dyDescent="0.25">
      <c r="B206" s="109" t="s">
        <v>371</v>
      </c>
      <c r="C206" s="109" t="s">
        <v>371</v>
      </c>
      <c r="D206" s="27" t="str">
        <f>IF(Intro!$G$29="English",B206,C206)</f>
        <v>Lesotho</v>
      </c>
    </row>
    <row r="207" spans="2:4" x14ac:dyDescent="0.25">
      <c r="B207" s="109" t="s">
        <v>605</v>
      </c>
      <c r="C207" s="109" t="s">
        <v>606</v>
      </c>
      <c r="D207" s="27" t="str">
        <f>IF(Intro!$G$29="English",B207,C207)</f>
        <v>Libéria</v>
      </c>
    </row>
    <row r="208" spans="2:4" x14ac:dyDescent="0.25">
      <c r="B208" s="109" t="s">
        <v>607</v>
      </c>
      <c r="C208" s="109" t="s">
        <v>608</v>
      </c>
      <c r="D208" s="27" t="str">
        <f>IF(Intro!$G$29="English",B208,C208)</f>
        <v>Libye</v>
      </c>
    </row>
    <row r="209" spans="2:4" x14ac:dyDescent="0.25">
      <c r="B209" s="109" t="s">
        <v>609</v>
      </c>
      <c r="C209" s="109" t="s">
        <v>609</v>
      </c>
      <c r="D209" s="27" t="str">
        <f>IF(Intro!$G$29="English",B209,C209)</f>
        <v>Liechtenstein</v>
      </c>
    </row>
    <row r="210" spans="2:4" x14ac:dyDescent="0.25">
      <c r="B210" s="109" t="s">
        <v>610</v>
      </c>
      <c r="C210" s="109" t="s">
        <v>611</v>
      </c>
      <c r="D210" s="27" t="str">
        <f>IF(Intro!$G$29="English",B210,C210)</f>
        <v>Lituanie</v>
      </c>
    </row>
    <row r="211" spans="2:4" x14ac:dyDescent="0.25">
      <c r="B211" s="109" t="s">
        <v>372</v>
      </c>
      <c r="C211" s="109" t="s">
        <v>372</v>
      </c>
      <c r="D211" s="27" t="str">
        <f>IF(Intro!$G$29="English",B211,C211)</f>
        <v>Luxembourg</v>
      </c>
    </row>
    <row r="212" spans="2:4" x14ac:dyDescent="0.25">
      <c r="B212" s="109" t="s">
        <v>612</v>
      </c>
      <c r="C212" s="109" t="s">
        <v>613</v>
      </c>
      <c r="D212" s="27" t="str">
        <f>IF(Intro!$G$29="English",B212,C212)</f>
        <v>Macao</v>
      </c>
    </row>
    <row r="213" spans="2:4" x14ac:dyDescent="0.25">
      <c r="B213" s="109" t="s">
        <v>614</v>
      </c>
      <c r="C213" s="109" t="s">
        <v>615</v>
      </c>
      <c r="D213" s="27" t="str">
        <f>IF(Intro!$G$29="English",B213,C213)</f>
        <v>Macédoine, l'ex-République yougoslave de</v>
      </c>
    </row>
    <row r="214" spans="2:4" x14ac:dyDescent="0.25">
      <c r="B214" s="109" t="s">
        <v>373</v>
      </c>
      <c r="C214" s="109" t="s">
        <v>373</v>
      </c>
      <c r="D214" s="27" t="str">
        <f>IF(Intro!$G$29="English",B214,C214)</f>
        <v>Madagascar</v>
      </c>
    </row>
    <row r="215" spans="2:4" x14ac:dyDescent="0.25">
      <c r="B215" s="109" t="s">
        <v>374</v>
      </c>
      <c r="C215" s="109" t="s">
        <v>374</v>
      </c>
      <c r="D215" s="27" t="str">
        <f>IF(Intro!$G$29="English",B215,C215)</f>
        <v>Malawi</v>
      </c>
    </row>
    <row r="216" spans="2:4" x14ac:dyDescent="0.25">
      <c r="B216" s="109" t="s">
        <v>616</v>
      </c>
      <c r="C216" s="109" t="s">
        <v>617</v>
      </c>
      <c r="D216" s="27" t="str">
        <f>IF(Intro!$G$29="English",B216,C216)</f>
        <v>Malaisie</v>
      </c>
    </row>
    <row r="217" spans="2:4" x14ac:dyDescent="0.25">
      <c r="B217" s="109" t="s">
        <v>375</v>
      </c>
      <c r="C217" s="109" t="s">
        <v>375</v>
      </c>
      <c r="D217" s="27" t="str">
        <f>IF(Intro!$G$29="English",B217,C217)</f>
        <v>Maldives</v>
      </c>
    </row>
    <row r="218" spans="2:4" x14ac:dyDescent="0.25">
      <c r="B218" s="109" t="s">
        <v>618</v>
      </c>
      <c r="C218" s="109" t="s">
        <v>618</v>
      </c>
      <c r="D218" s="27" t="str">
        <f>IF(Intro!$G$29="English",B218,C218)</f>
        <v>Mali</v>
      </c>
    </row>
    <row r="219" spans="2:4" x14ac:dyDescent="0.25">
      <c r="B219" s="109" t="s">
        <v>619</v>
      </c>
      <c r="C219" s="109" t="s">
        <v>620</v>
      </c>
      <c r="D219" s="27" t="str">
        <f>IF(Intro!$G$29="English",B219,C219)</f>
        <v>Malte</v>
      </c>
    </row>
    <row r="220" spans="2:4" x14ac:dyDescent="0.25">
      <c r="B220" s="109" t="s">
        <v>621</v>
      </c>
      <c r="C220" s="109" t="s">
        <v>622</v>
      </c>
      <c r="D220" s="27" t="str">
        <f>IF(Intro!$G$29="English",B220,C220)</f>
        <v>Îles Marshall</v>
      </c>
    </row>
    <row r="221" spans="2:4" x14ac:dyDescent="0.25">
      <c r="B221" s="109" t="s">
        <v>376</v>
      </c>
      <c r="C221" s="109" t="s">
        <v>376</v>
      </c>
      <c r="D221" s="27" t="str">
        <f>IF(Intro!$G$29="English",B221,C221)</f>
        <v>Martinique</v>
      </c>
    </row>
    <row r="222" spans="2:4" x14ac:dyDescent="0.25">
      <c r="B222" s="109" t="s">
        <v>623</v>
      </c>
      <c r="C222" s="109" t="s">
        <v>624</v>
      </c>
      <c r="D222" s="27" t="str">
        <f>IF(Intro!$G$29="English",B222,C222)</f>
        <v>Mauritanie</v>
      </c>
    </row>
    <row r="223" spans="2:4" x14ac:dyDescent="0.25">
      <c r="B223" s="109" t="s">
        <v>625</v>
      </c>
      <c r="C223" s="109" t="s">
        <v>626</v>
      </c>
      <c r="D223" s="27" t="str">
        <f>IF(Intro!$G$29="English",B223,C223)</f>
        <v>Maurice</v>
      </c>
    </row>
    <row r="224" spans="2:4" x14ac:dyDescent="0.25">
      <c r="B224" s="109" t="s">
        <v>377</v>
      </c>
      <c r="C224" s="109" t="s">
        <v>377</v>
      </c>
      <c r="D224" s="27" t="str">
        <f>IF(Intro!$G$29="English",B224,C224)</f>
        <v>Mayotte</v>
      </c>
    </row>
    <row r="225" spans="2:4" x14ac:dyDescent="0.25">
      <c r="B225" s="109" t="s">
        <v>627</v>
      </c>
      <c r="C225" s="109" t="s">
        <v>628</v>
      </c>
      <c r="D225" s="27" t="str">
        <f>IF(Intro!$G$29="English",B225,C225)</f>
        <v>Mexique</v>
      </c>
    </row>
    <row r="226" spans="2:4" x14ac:dyDescent="0.25">
      <c r="B226" s="109" t="s">
        <v>629</v>
      </c>
      <c r="C226" s="109" t="s">
        <v>630</v>
      </c>
      <c r="D226" s="27" t="str">
        <f>IF(Intro!$G$29="English",B226,C226)</f>
        <v>Micronésie (États fédérés de)</v>
      </c>
    </row>
    <row r="227" spans="2:4" x14ac:dyDescent="0.25">
      <c r="B227" s="109" t="s">
        <v>631</v>
      </c>
      <c r="C227" s="109" t="s">
        <v>632</v>
      </c>
      <c r="D227" s="27" t="str">
        <f>IF(Intro!$G$29="English",B227,C227)</f>
        <v>Moldova, République de</v>
      </c>
    </row>
    <row r="228" spans="2:4" x14ac:dyDescent="0.25">
      <c r="B228" s="109" t="s">
        <v>633</v>
      </c>
      <c r="C228" s="109" t="s">
        <v>633</v>
      </c>
      <c r="D228" s="27" t="str">
        <f>IF(Intro!$G$29="English",B228,C228)</f>
        <v>Monaco</v>
      </c>
    </row>
    <row r="229" spans="2:4" x14ac:dyDescent="0.25">
      <c r="B229" s="109" t="s">
        <v>634</v>
      </c>
      <c r="C229" s="109" t="s">
        <v>635</v>
      </c>
      <c r="D229" s="27" t="str">
        <f>IF(Intro!$G$29="English",B229,C229)</f>
        <v>Mongolie</v>
      </c>
    </row>
    <row r="230" spans="2:4" x14ac:dyDescent="0.25">
      <c r="B230" s="109" t="s">
        <v>636</v>
      </c>
      <c r="C230" s="109" t="s">
        <v>637</v>
      </c>
      <c r="D230" s="27" t="str">
        <f>IF(Intro!$G$29="English",B230,C230)</f>
        <v>Monténégro</v>
      </c>
    </row>
    <row r="231" spans="2:4" x14ac:dyDescent="0.25">
      <c r="B231" s="109" t="s">
        <v>378</v>
      </c>
      <c r="C231" s="109" t="s">
        <v>378</v>
      </c>
      <c r="D231" s="27" t="str">
        <f>IF(Intro!$G$29="English",B231,C231)</f>
        <v>Montserrat</v>
      </c>
    </row>
    <row r="232" spans="2:4" x14ac:dyDescent="0.25">
      <c r="B232" s="109" t="s">
        <v>638</v>
      </c>
      <c r="C232" s="109" t="s">
        <v>639</v>
      </c>
      <c r="D232" s="27" t="str">
        <f>IF(Intro!$G$29="English",B232,C232)</f>
        <v>Maroc</v>
      </c>
    </row>
    <row r="233" spans="2:4" x14ac:dyDescent="0.25">
      <c r="B233" s="109" t="s">
        <v>640</v>
      </c>
      <c r="C233" s="109" t="s">
        <v>640</v>
      </c>
      <c r="D233" s="27" t="str">
        <f>IF(Intro!$G$29="English",B233,C233)</f>
        <v>Mozambique</v>
      </c>
    </row>
    <row r="234" spans="2:4" x14ac:dyDescent="0.25">
      <c r="B234" s="109" t="s">
        <v>379</v>
      </c>
      <c r="C234" s="109" t="s">
        <v>379</v>
      </c>
      <c r="D234" s="27" t="str">
        <f>IF(Intro!$G$29="English",B234,C234)</f>
        <v>Myanmar</v>
      </c>
    </row>
    <row r="235" spans="2:4" x14ac:dyDescent="0.25">
      <c r="B235" s="109" t="s">
        <v>641</v>
      </c>
      <c r="C235" s="109" t="s">
        <v>642</v>
      </c>
      <c r="D235" s="27" t="str">
        <f>IF(Intro!$G$29="English",B235,C235)</f>
        <v>Namibie</v>
      </c>
    </row>
    <row r="236" spans="2:4" x14ac:dyDescent="0.25">
      <c r="B236" s="109" t="s">
        <v>380</v>
      </c>
      <c r="C236" s="109" t="s">
        <v>380</v>
      </c>
      <c r="D236" s="27" t="str">
        <f>IF(Intro!$G$29="English",B236,C236)</f>
        <v>Nauru</v>
      </c>
    </row>
    <row r="237" spans="2:4" x14ac:dyDescent="0.25">
      <c r="B237" s="109" t="s">
        <v>643</v>
      </c>
      <c r="C237" s="109" t="s">
        <v>644</v>
      </c>
      <c r="D237" s="27" t="str">
        <f>IF(Intro!$G$29="English",B237,C237)</f>
        <v>Népal</v>
      </c>
    </row>
    <row r="238" spans="2:4" x14ac:dyDescent="0.25">
      <c r="B238" s="109" t="s">
        <v>645</v>
      </c>
      <c r="C238" s="109" t="s">
        <v>646</v>
      </c>
      <c r="D238" s="27" t="str">
        <f>IF(Intro!$G$29="English",B238,C238)</f>
        <v>Pays-Bas</v>
      </c>
    </row>
    <row r="239" spans="2:4" x14ac:dyDescent="0.25">
      <c r="B239" s="109" t="s">
        <v>647</v>
      </c>
      <c r="C239" s="109" t="s">
        <v>648</v>
      </c>
      <c r="D239" s="27" t="str">
        <f>IF(Intro!$G$29="English",B239,C239)</f>
        <v>Antilles néerlandaises</v>
      </c>
    </row>
    <row r="240" spans="2:4" x14ac:dyDescent="0.25">
      <c r="B240" s="109" t="s">
        <v>649</v>
      </c>
      <c r="C240" s="109" t="s">
        <v>650</v>
      </c>
      <c r="D240" s="27" t="str">
        <f>IF(Intro!$G$29="English",B240,C240)</f>
        <v>Nouvelle-Calédonie</v>
      </c>
    </row>
    <row r="241" spans="2:4" x14ac:dyDescent="0.25">
      <c r="B241" s="109" t="s">
        <v>651</v>
      </c>
      <c r="C241" s="109" t="s">
        <v>652</v>
      </c>
      <c r="D241" s="27" t="str">
        <f>IF(Intro!$G$29="English",B241,C241)</f>
        <v>Nouvelle-Zélande</v>
      </c>
    </row>
    <row r="242" spans="2:4" x14ac:dyDescent="0.25">
      <c r="B242" s="109" t="s">
        <v>381</v>
      </c>
      <c r="C242" s="109" t="s">
        <v>381</v>
      </c>
      <c r="D242" s="27" t="str">
        <f>IF(Intro!$G$29="English",B242,C242)</f>
        <v>Nicaragua</v>
      </c>
    </row>
    <row r="243" spans="2:4" x14ac:dyDescent="0.25">
      <c r="B243" s="109" t="s">
        <v>382</v>
      </c>
      <c r="C243" s="109" t="s">
        <v>382</v>
      </c>
      <c r="D243" s="27" t="str">
        <f>IF(Intro!$G$29="English",B243,C243)</f>
        <v>Niger</v>
      </c>
    </row>
    <row r="244" spans="2:4" x14ac:dyDescent="0.25">
      <c r="B244" s="109" t="s">
        <v>653</v>
      </c>
      <c r="C244" s="109" t="s">
        <v>654</v>
      </c>
      <c r="D244" s="27" t="str">
        <f>IF(Intro!$G$29="English",B244,C244)</f>
        <v>Nigéria</v>
      </c>
    </row>
    <row r="245" spans="2:4" x14ac:dyDescent="0.25">
      <c r="B245" s="109" t="s">
        <v>655</v>
      </c>
      <c r="C245" s="109" t="s">
        <v>656</v>
      </c>
      <c r="D245" s="27" t="str">
        <f>IF(Intro!$G$29="English",B245,C245)</f>
        <v>Nioué</v>
      </c>
    </row>
    <row r="246" spans="2:4" x14ac:dyDescent="0.25">
      <c r="B246" s="109" t="s">
        <v>657</v>
      </c>
      <c r="C246" s="109" t="s">
        <v>658</v>
      </c>
      <c r="D246" s="27" t="str">
        <f>IF(Intro!$G$29="English",B246,C246)</f>
        <v>Norfolk, Ile de</v>
      </c>
    </row>
    <row r="247" spans="2:4" x14ac:dyDescent="0.25">
      <c r="B247" s="109" t="s">
        <v>659</v>
      </c>
      <c r="C247" s="109" t="s">
        <v>660</v>
      </c>
      <c r="D247" s="27" t="str">
        <f>IF(Intro!$G$29="English",B247,C247)</f>
        <v>Îles Mariannes du Nord</v>
      </c>
    </row>
    <row r="248" spans="2:4" x14ac:dyDescent="0.25">
      <c r="B248" s="109" t="s">
        <v>661</v>
      </c>
      <c r="C248" s="109" t="s">
        <v>662</v>
      </c>
      <c r="D248" s="27" t="str">
        <f>IF(Intro!$G$29="English",B248,C248)</f>
        <v>Norvège</v>
      </c>
    </row>
    <row r="249" spans="2:4" x14ac:dyDescent="0.25">
      <c r="B249" s="109" t="s">
        <v>383</v>
      </c>
      <c r="C249" s="109" t="s">
        <v>383</v>
      </c>
      <c r="D249" s="27" t="str">
        <f>IF(Intro!$G$29="English",B249,C249)</f>
        <v>Oman</v>
      </c>
    </row>
    <row r="250" spans="2:4" x14ac:dyDescent="0.25">
      <c r="B250" s="109" t="s">
        <v>384</v>
      </c>
      <c r="C250" s="109" t="s">
        <v>384</v>
      </c>
      <c r="D250" s="27" t="str">
        <f>IF(Intro!$G$29="English",B250,C250)</f>
        <v>Pakistan</v>
      </c>
    </row>
    <row r="251" spans="2:4" x14ac:dyDescent="0.25">
      <c r="B251" s="109" t="s">
        <v>663</v>
      </c>
      <c r="C251" s="109" t="s">
        <v>664</v>
      </c>
      <c r="D251" s="27" t="str">
        <f>IF(Intro!$G$29="English",B251,C251)</f>
        <v>Palaos</v>
      </c>
    </row>
    <row r="252" spans="2:4" x14ac:dyDescent="0.25">
      <c r="B252" s="109" t="s">
        <v>385</v>
      </c>
      <c r="C252" s="109" t="s">
        <v>385</v>
      </c>
      <c r="D252" s="27" t="str">
        <f>IF(Intro!$G$29="English",B252,C252)</f>
        <v>Panama</v>
      </c>
    </row>
    <row r="253" spans="2:4" x14ac:dyDescent="0.25">
      <c r="B253" s="109" t="s">
        <v>665</v>
      </c>
      <c r="C253" s="109" t="s">
        <v>666</v>
      </c>
      <c r="D253" s="27" t="str">
        <f>IF(Intro!$G$29="English",B253,C253)</f>
        <v>Papouasie-Nouvelle-Guinée</v>
      </c>
    </row>
    <row r="254" spans="2:4" x14ac:dyDescent="0.25">
      <c r="B254" s="109" t="s">
        <v>386</v>
      </c>
      <c r="C254" s="109" t="s">
        <v>386</v>
      </c>
      <c r="D254" s="27" t="str">
        <f>IF(Intro!$G$29="English",B254,C254)</f>
        <v>Paraguay</v>
      </c>
    </row>
    <row r="255" spans="2:4" x14ac:dyDescent="0.25">
      <c r="B255" s="109" t="s">
        <v>667</v>
      </c>
      <c r="C255" s="109" t="s">
        <v>668</v>
      </c>
      <c r="D255" s="27" t="str">
        <f>IF(Intro!$G$29="English",B255,C255)</f>
        <v>Pérou</v>
      </c>
    </row>
    <row r="256" spans="2:4" x14ac:dyDescent="0.25">
      <c r="B256" s="109" t="s">
        <v>387</v>
      </c>
      <c r="C256" s="109" t="s">
        <v>387</v>
      </c>
      <c r="D256" s="27" t="str">
        <f>IF(Intro!$G$29="English",B256,C256)</f>
        <v>Philippines</v>
      </c>
    </row>
    <row r="257" spans="2:4" x14ac:dyDescent="0.25">
      <c r="B257" s="109" t="s">
        <v>669</v>
      </c>
      <c r="C257" s="109" t="s">
        <v>669</v>
      </c>
      <c r="D257" s="27" t="str">
        <f>IF(Intro!$G$29="English",B257,C257)</f>
        <v>Pitcairn</v>
      </c>
    </row>
    <row r="258" spans="2:4" x14ac:dyDescent="0.25">
      <c r="B258" s="109" t="s">
        <v>670</v>
      </c>
      <c r="C258" s="109" t="s">
        <v>671</v>
      </c>
      <c r="D258" s="27" t="str">
        <f>IF(Intro!$G$29="English",B258,C258)</f>
        <v>Pologne</v>
      </c>
    </row>
    <row r="259" spans="2:4" x14ac:dyDescent="0.25">
      <c r="B259" s="109" t="s">
        <v>388</v>
      </c>
      <c r="C259" s="109" t="s">
        <v>388</v>
      </c>
      <c r="D259" s="27" t="str">
        <f>IF(Intro!$G$29="English",B259,C259)</f>
        <v>Portugal</v>
      </c>
    </row>
    <row r="260" spans="2:4" x14ac:dyDescent="0.25">
      <c r="B260" s="109" t="s">
        <v>672</v>
      </c>
      <c r="C260" s="109" t="s">
        <v>673</v>
      </c>
      <c r="D260" s="27" t="str">
        <f>IF(Intro!$G$29="English",B260,C260)</f>
        <v>Porto Rico</v>
      </c>
    </row>
    <row r="261" spans="2:4" x14ac:dyDescent="0.25">
      <c r="B261" s="109" t="s">
        <v>389</v>
      </c>
      <c r="C261" s="109" t="s">
        <v>389</v>
      </c>
      <c r="D261" s="27" t="str">
        <f>IF(Intro!$G$29="English",B261,C261)</f>
        <v>Qatar</v>
      </c>
    </row>
    <row r="262" spans="2:4" x14ac:dyDescent="0.25">
      <c r="B262" s="109" t="s">
        <v>674</v>
      </c>
      <c r="C262" s="109" t="s">
        <v>675</v>
      </c>
      <c r="D262" s="27" t="str">
        <f>IF(Intro!$G$29="English",B262,C262)</f>
        <v>Ile de la Réunion</v>
      </c>
    </row>
    <row r="263" spans="2:4" x14ac:dyDescent="0.25">
      <c r="B263" s="109" t="s">
        <v>676</v>
      </c>
      <c r="C263" s="109" t="s">
        <v>677</v>
      </c>
      <c r="D263" s="27" t="str">
        <f>IF(Intro!$G$29="English",B263,C263)</f>
        <v>Roumanie</v>
      </c>
    </row>
    <row r="264" spans="2:4" x14ac:dyDescent="0.25">
      <c r="B264" s="109" t="s">
        <v>678</v>
      </c>
      <c r="C264" s="109" t="s">
        <v>679</v>
      </c>
      <c r="D264" s="27" t="str">
        <f>IF(Intro!$G$29="English",B264,C264)</f>
        <v>Fédération de Russie</v>
      </c>
    </row>
    <row r="265" spans="2:4" x14ac:dyDescent="0.25">
      <c r="B265" s="109" t="s">
        <v>390</v>
      </c>
      <c r="C265" s="109" t="s">
        <v>390</v>
      </c>
      <c r="D265" s="27" t="str">
        <f>IF(Intro!$G$29="English",B265,C265)</f>
        <v>Rwanda</v>
      </c>
    </row>
    <row r="266" spans="2:4" x14ac:dyDescent="0.25">
      <c r="B266" s="109" t="s">
        <v>680</v>
      </c>
      <c r="C266" s="109" t="s">
        <v>681</v>
      </c>
      <c r="D266" s="27" t="str">
        <f>IF(Intro!$G$29="English",B266,C266)</f>
        <v>Sainte-Hélène</v>
      </c>
    </row>
    <row r="267" spans="2:4" x14ac:dyDescent="0.25">
      <c r="B267" s="109" t="s">
        <v>682</v>
      </c>
      <c r="C267" s="109" t="s">
        <v>683</v>
      </c>
      <c r="D267" s="27" t="str">
        <f>IF(Intro!$G$29="English",B267,C267)</f>
        <v>Saint-Kitts-et-Nevis</v>
      </c>
    </row>
    <row r="268" spans="2:4" x14ac:dyDescent="0.25">
      <c r="B268" s="109" t="s">
        <v>684</v>
      </c>
      <c r="C268" s="109" t="s">
        <v>685</v>
      </c>
      <c r="D268" s="27" t="str">
        <f>IF(Intro!$G$29="English",B268,C268)</f>
        <v>Sainte-Lucie</v>
      </c>
    </row>
    <row r="269" spans="2:4" x14ac:dyDescent="0.25">
      <c r="B269" s="109" t="s">
        <v>686</v>
      </c>
      <c r="C269" s="109" t="s">
        <v>393</v>
      </c>
      <c r="D269" s="27" t="str">
        <f>IF(Intro!$G$29="English",B269,C269)</f>
        <v>Sierra Leone</v>
      </c>
    </row>
    <row r="270" spans="2:4" x14ac:dyDescent="0.25">
      <c r="B270" s="109" t="s">
        <v>687</v>
      </c>
      <c r="C270" s="109" t="s">
        <v>688</v>
      </c>
      <c r="D270" s="27" t="str">
        <f>IF(Intro!$G$29="English",B270,C270)</f>
        <v>Saint-Vincent-et-les Grenadines</v>
      </c>
    </row>
    <row r="271" spans="2:4" x14ac:dyDescent="0.25">
      <c r="B271" s="109" t="s">
        <v>391</v>
      </c>
      <c r="C271" s="109" t="s">
        <v>391</v>
      </c>
      <c r="D271" s="27" t="str">
        <f>IF(Intro!$G$29="English",B271,C271)</f>
        <v>Samoa</v>
      </c>
    </row>
    <row r="272" spans="2:4" x14ac:dyDescent="0.25">
      <c r="B272" s="109" t="s">
        <v>689</v>
      </c>
      <c r="C272" s="109" t="s">
        <v>690</v>
      </c>
      <c r="D272" s="27" t="str">
        <f>IF(Intro!$G$29="English",B272,C272)</f>
        <v>Saint-Marin</v>
      </c>
    </row>
    <row r="273" spans="2:4" x14ac:dyDescent="0.25">
      <c r="B273" s="109" t="s">
        <v>691</v>
      </c>
      <c r="C273" s="109" t="s">
        <v>692</v>
      </c>
      <c r="D273" s="27" t="str">
        <f>IF(Intro!$G$29="English",B273,C273)</f>
        <v>Sao Tomé-et-Principe</v>
      </c>
    </row>
    <row r="274" spans="2:4" x14ac:dyDescent="0.25">
      <c r="B274" s="109" t="s">
        <v>693</v>
      </c>
      <c r="C274" s="109" t="s">
        <v>694</v>
      </c>
      <c r="D274" s="27" t="str">
        <f>IF(Intro!$G$29="English",B274,C274)</f>
        <v>Arabie saoudite</v>
      </c>
    </row>
    <row r="275" spans="2:4" x14ac:dyDescent="0.25">
      <c r="B275" s="109" t="s">
        <v>695</v>
      </c>
      <c r="C275" s="109" t="s">
        <v>696</v>
      </c>
      <c r="D275" s="27" t="str">
        <f>IF(Intro!$G$29="English",B275,C275)</f>
        <v>Sénégal</v>
      </c>
    </row>
    <row r="276" spans="2:4" x14ac:dyDescent="0.25">
      <c r="B276" s="109" t="s">
        <v>697</v>
      </c>
      <c r="C276" s="109" t="s">
        <v>698</v>
      </c>
      <c r="D276" s="27" t="str">
        <f>IF(Intro!$G$29="English",B276,C276)</f>
        <v>Serbie</v>
      </c>
    </row>
    <row r="277" spans="2:4" x14ac:dyDescent="0.25">
      <c r="B277" s="109" t="s">
        <v>392</v>
      </c>
      <c r="C277" s="109" t="s">
        <v>392</v>
      </c>
      <c r="D277" s="27" t="str">
        <f>IF(Intro!$G$29="English",B277,C277)</f>
        <v>Seychelles</v>
      </c>
    </row>
    <row r="278" spans="2:4" x14ac:dyDescent="0.25">
      <c r="B278" s="109" t="s">
        <v>393</v>
      </c>
      <c r="C278" s="109" t="s">
        <v>393</v>
      </c>
      <c r="D278" s="27" t="str">
        <f>IF(Intro!$G$29="English",B278,C278)</f>
        <v>Sierra Leone</v>
      </c>
    </row>
    <row r="279" spans="2:4" x14ac:dyDescent="0.25">
      <c r="B279" s="109" t="s">
        <v>699</v>
      </c>
      <c r="C279" s="109" t="s">
        <v>700</v>
      </c>
      <c r="D279" s="27" t="str">
        <f>IF(Intro!$G$29="English",B279,C279)</f>
        <v>Singapour</v>
      </c>
    </row>
    <row r="280" spans="2:4" x14ac:dyDescent="0.25">
      <c r="B280" s="109" t="s">
        <v>701</v>
      </c>
      <c r="C280" s="109" t="s">
        <v>702</v>
      </c>
      <c r="D280" s="27" t="str">
        <f>IF(Intro!$G$29="English",B280,C280)</f>
        <v>Île de Saint-Martin</v>
      </c>
    </row>
    <row r="281" spans="2:4" x14ac:dyDescent="0.25">
      <c r="B281" s="109" t="s">
        <v>703</v>
      </c>
      <c r="C281" s="109" t="s">
        <v>704</v>
      </c>
      <c r="D281" s="27" t="str">
        <f>IF(Intro!$G$29="English",B281,C281)</f>
        <v>Slovaquie</v>
      </c>
    </row>
    <row r="282" spans="2:4" x14ac:dyDescent="0.25">
      <c r="B282" s="109" t="s">
        <v>705</v>
      </c>
      <c r="C282" s="109" t="s">
        <v>706</v>
      </c>
      <c r="D282" s="27" t="str">
        <f>IF(Intro!$G$29="English",B282,C282)</f>
        <v>Slovénie</v>
      </c>
    </row>
    <row r="283" spans="2:4" x14ac:dyDescent="0.25">
      <c r="B283" s="109" t="s">
        <v>707</v>
      </c>
      <c r="C283" s="109" t="s">
        <v>708</v>
      </c>
      <c r="D283" s="27" t="str">
        <f>IF(Intro!$G$29="English",B283,C283)</f>
        <v>Îles Salomon</v>
      </c>
    </row>
    <row r="284" spans="2:4" x14ac:dyDescent="0.25">
      <c r="B284" s="109" t="s">
        <v>709</v>
      </c>
      <c r="C284" s="109" t="s">
        <v>710</v>
      </c>
      <c r="D284" s="27" t="str">
        <f>IF(Intro!$G$29="English",B284,C284)</f>
        <v>Somalie</v>
      </c>
    </row>
    <row r="285" spans="2:4" x14ac:dyDescent="0.25">
      <c r="B285" s="109" t="s">
        <v>711</v>
      </c>
      <c r="C285" s="109" t="s">
        <v>712</v>
      </c>
      <c r="D285" s="27" t="str">
        <f>IF(Intro!$G$29="English",B285,C285)</f>
        <v>Afrique du Sud</v>
      </c>
    </row>
    <row r="286" spans="2:4" x14ac:dyDescent="0.25">
      <c r="B286" s="109" t="s">
        <v>713</v>
      </c>
      <c r="C286" s="109" t="s">
        <v>714</v>
      </c>
      <c r="D286" s="27" t="str">
        <f>IF(Intro!$G$29="English",B286,C286)</f>
        <v>Géorgie du Sud</v>
      </c>
    </row>
    <row r="287" spans="2:4" x14ac:dyDescent="0.25">
      <c r="B287" s="109" t="s">
        <v>715</v>
      </c>
      <c r="C287" s="109" t="s">
        <v>716</v>
      </c>
      <c r="D287" s="27" t="str">
        <f>IF(Intro!$G$29="English",B287,C287)</f>
        <v>Soudan du Sud</v>
      </c>
    </row>
    <row r="288" spans="2:4" x14ac:dyDescent="0.25">
      <c r="B288" s="109" t="s">
        <v>717</v>
      </c>
      <c r="C288" s="109" t="s">
        <v>718</v>
      </c>
      <c r="D288" s="27" t="str">
        <f>IF(Intro!$G$29="English",B288,C288)</f>
        <v>Espagne</v>
      </c>
    </row>
    <row r="289" spans="2:4" x14ac:dyDescent="0.25">
      <c r="B289" s="109" t="s">
        <v>719</v>
      </c>
      <c r="C289" s="109" t="s">
        <v>719</v>
      </c>
      <c r="D289" s="27" t="str">
        <f>IF(Intro!$G$29="English",B289,C289)</f>
        <v>Sri Lanka</v>
      </c>
    </row>
    <row r="290" spans="2:4" x14ac:dyDescent="0.25">
      <c r="B290" s="109" t="s">
        <v>720</v>
      </c>
      <c r="C290" s="109" t="s">
        <v>721</v>
      </c>
      <c r="D290" s="27" t="str">
        <f>IF(Intro!$G$29="English",B290,C290)</f>
        <v>Soudan</v>
      </c>
    </row>
    <row r="291" spans="2:4" x14ac:dyDescent="0.25">
      <c r="B291" s="109" t="s">
        <v>394</v>
      </c>
      <c r="C291" s="109" t="s">
        <v>394</v>
      </c>
      <c r="D291" s="27" t="str">
        <f>IF(Intro!$G$29="English",B291,C291)</f>
        <v>Suriname</v>
      </c>
    </row>
    <row r="292" spans="2:4" x14ac:dyDescent="0.25">
      <c r="B292" s="109" t="s">
        <v>722</v>
      </c>
      <c r="C292" s="109" t="s">
        <v>723</v>
      </c>
      <c r="D292" s="27" t="str">
        <f>IF(Intro!$G$29="English",B292,C292)</f>
        <v>Svalbard et Île Jan Mayen</v>
      </c>
    </row>
    <row r="293" spans="2:4" x14ac:dyDescent="0.25">
      <c r="B293" s="109" t="s">
        <v>724</v>
      </c>
      <c r="C293" s="109" t="s">
        <v>724</v>
      </c>
      <c r="D293" s="27" t="str">
        <f>IF(Intro!$G$29="English",B293,C293)</f>
        <v>Swaziland</v>
      </c>
    </row>
    <row r="294" spans="2:4" x14ac:dyDescent="0.25">
      <c r="B294" s="109" t="s">
        <v>725</v>
      </c>
      <c r="C294" s="109" t="s">
        <v>726</v>
      </c>
      <c r="D294" s="27" t="str">
        <f>IF(Intro!$G$29="English",B294,C294)</f>
        <v>Suède</v>
      </c>
    </row>
    <row r="295" spans="2:4" x14ac:dyDescent="0.25">
      <c r="B295" s="109" t="s">
        <v>727</v>
      </c>
      <c r="C295" s="109" t="s">
        <v>728</v>
      </c>
      <c r="D295" s="27" t="str">
        <f>IF(Intro!$G$29="English",B295,C295)</f>
        <v>Suisse</v>
      </c>
    </row>
    <row r="296" spans="2:4" x14ac:dyDescent="0.25">
      <c r="B296" s="109" t="s">
        <v>729</v>
      </c>
      <c r="C296" s="109" t="s">
        <v>730</v>
      </c>
      <c r="D296" s="27" t="str">
        <f>IF(Intro!$G$29="English",B296,C296)</f>
        <v>République arabe syrienne</v>
      </c>
    </row>
    <row r="297" spans="2:4" x14ac:dyDescent="0.25">
      <c r="B297" s="109" t="s">
        <v>731</v>
      </c>
      <c r="C297" s="109" t="s">
        <v>732</v>
      </c>
      <c r="D297" s="27" t="str">
        <f>IF(Intro!$G$29="English",B297,C297)</f>
        <v>Tadjikistan</v>
      </c>
    </row>
    <row r="298" spans="2:4" x14ac:dyDescent="0.25">
      <c r="B298" s="109" t="s">
        <v>733</v>
      </c>
      <c r="C298" s="109" t="s">
        <v>734</v>
      </c>
      <c r="D298" s="27" t="str">
        <f>IF(Intro!$G$29="English",B298,C298)</f>
        <v>Tanzanie, République-Unie de</v>
      </c>
    </row>
    <row r="299" spans="2:4" x14ac:dyDescent="0.25">
      <c r="B299" s="109" t="s">
        <v>735</v>
      </c>
      <c r="C299" s="109" t="s">
        <v>736</v>
      </c>
      <c r="D299" s="27" t="str">
        <f>IF(Intro!$G$29="English",B299,C299)</f>
        <v>Thaïlande</v>
      </c>
    </row>
    <row r="300" spans="2:4" x14ac:dyDescent="0.25">
      <c r="B300" s="109" t="s">
        <v>395</v>
      </c>
      <c r="C300" s="109" t="s">
        <v>395</v>
      </c>
      <c r="D300" s="27" t="str">
        <f>IF(Intro!$G$29="English",B300,C300)</f>
        <v>Togo</v>
      </c>
    </row>
    <row r="301" spans="2:4" x14ac:dyDescent="0.25">
      <c r="B301" s="109" t="s">
        <v>396</v>
      </c>
      <c r="C301" s="109" t="s">
        <v>396</v>
      </c>
      <c r="D301" s="27" t="str">
        <f>IF(Intro!$G$29="English",B301,C301)</f>
        <v>Tokelau</v>
      </c>
    </row>
    <row r="302" spans="2:4" x14ac:dyDescent="0.25">
      <c r="B302" s="109" t="s">
        <v>397</v>
      </c>
      <c r="C302" s="109" t="s">
        <v>397</v>
      </c>
      <c r="D302" s="27" t="str">
        <f>IF(Intro!$G$29="English",B302,C302)</f>
        <v>Tonga</v>
      </c>
    </row>
    <row r="303" spans="2:4" x14ac:dyDescent="0.25">
      <c r="B303" s="109" t="s">
        <v>737</v>
      </c>
      <c r="C303" s="109" t="s">
        <v>738</v>
      </c>
      <c r="D303" s="27" t="str">
        <f>IF(Intro!$G$29="English",B303,C303)</f>
        <v>Trinité-et-Tobago</v>
      </c>
    </row>
    <row r="304" spans="2:4" x14ac:dyDescent="0.25">
      <c r="B304" s="109" t="s">
        <v>739</v>
      </c>
      <c r="C304" s="109" t="s">
        <v>740</v>
      </c>
      <c r="D304" s="27" t="str">
        <f>IF(Intro!$G$29="English",B304,C304)</f>
        <v>Tunisie</v>
      </c>
    </row>
    <row r="305" spans="2:4" x14ac:dyDescent="0.25">
      <c r="B305" s="112" t="s">
        <v>782</v>
      </c>
      <c r="C305" s="112" t="s">
        <v>782</v>
      </c>
      <c r="D305" s="27" t="str">
        <f>IF(Intro!$G$29="English",B305,C305)</f>
        <v>Türkiye</v>
      </c>
    </row>
    <row r="306" spans="2:4" x14ac:dyDescent="0.25">
      <c r="B306" s="109" t="s">
        <v>741</v>
      </c>
      <c r="C306" s="109" t="s">
        <v>742</v>
      </c>
      <c r="D306" s="27" t="str">
        <f>IF(Intro!$G$29="English",B306,C306)</f>
        <v>Turkménistan</v>
      </c>
    </row>
    <row r="307" spans="2:4" x14ac:dyDescent="0.25">
      <c r="B307" s="109" t="s">
        <v>743</v>
      </c>
      <c r="C307" s="109" t="s">
        <v>744</v>
      </c>
      <c r="D307" s="27" t="str">
        <f>IF(Intro!$G$29="English",B307,C307)</f>
        <v>Turks et Caïques, Îles</v>
      </c>
    </row>
    <row r="308" spans="2:4" x14ac:dyDescent="0.25">
      <c r="B308" s="109" t="s">
        <v>398</v>
      </c>
      <c r="C308" s="109" t="s">
        <v>398</v>
      </c>
      <c r="D308" s="27" t="str">
        <f>IF(Intro!$G$29="English",B308,C308)</f>
        <v>Tuvalu</v>
      </c>
    </row>
    <row r="309" spans="2:4" x14ac:dyDescent="0.25">
      <c r="B309" s="109" t="s">
        <v>745</v>
      </c>
      <c r="C309" s="109" t="s">
        <v>746</v>
      </c>
      <c r="D309" s="27" t="str">
        <f>IF(Intro!$G$29="English",B309,C309)</f>
        <v>Ouganda</v>
      </c>
    </row>
    <row r="310" spans="2:4" x14ac:dyDescent="0.25">
      <c r="B310" s="109" t="s">
        <v>399</v>
      </c>
      <c r="C310" s="109" t="s">
        <v>399</v>
      </c>
      <c r="D310" s="27" t="str">
        <f>IF(Intro!$G$29="English",B310,C310)</f>
        <v>Ukraine</v>
      </c>
    </row>
    <row r="311" spans="2:4" x14ac:dyDescent="0.25">
      <c r="B311" s="109" t="s">
        <v>747</v>
      </c>
      <c r="C311" s="109" t="s">
        <v>748</v>
      </c>
      <c r="D311" s="27" t="str">
        <f>IF(Intro!$G$29="English",B311,C311)</f>
        <v>Émirats arabes unis</v>
      </c>
    </row>
    <row r="312" spans="2:4" x14ac:dyDescent="0.25">
      <c r="B312" s="109" t="s">
        <v>749</v>
      </c>
      <c r="C312" s="109" t="s">
        <v>750</v>
      </c>
      <c r="D312" s="27" t="str">
        <f>IF(Intro!$G$29="English",B312,C312)</f>
        <v>Royaume-Uni</v>
      </c>
    </row>
    <row r="313" spans="2:4" x14ac:dyDescent="0.25">
      <c r="B313" s="109" t="s">
        <v>751</v>
      </c>
      <c r="C313" s="109" t="s">
        <v>752</v>
      </c>
      <c r="D313" s="27" t="str">
        <f>IF(Intro!$G$29="English",B313,C313)</f>
        <v xml:space="preserve">États-Unis </v>
      </c>
    </row>
    <row r="314" spans="2:4" x14ac:dyDescent="0.25">
      <c r="B314" s="109" t="s">
        <v>400</v>
      </c>
      <c r="C314" s="109" t="s">
        <v>400</v>
      </c>
      <c r="D314" s="27" t="str">
        <f>IF(Intro!$G$29="English",B314,C314)</f>
        <v>Uruguay</v>
      </c>
    </row>
    <row r="315" spans="2:4" x14ac:dyDescent="0.25">
      <c r="B315" s="109" t="s">
        <v>753</v>
      </c>
      <c r="C315" s="109" t="s">
        <v>754</v>
      </c>
      <c r="D315" s="27" t="str">
        <f>IF(Intro!$G$29="English",B315,C315)</f>
        <v>Ouzbékistan</v>
      </c>
    </row>
    <row r="316" spans="2:4" x14ac:dyDescent="0.25">
      <c r="B316" s="109" t="s">
        <v>401</v>
      </c>
      <c r="C316" s="109" t="s">
        <v>401</v>
      </c>
      <c r="D316" s="27" t="str">
        <f>IF(Intro!$G$29="English",B316,C316)</f>
        <v>Vanuatu</v>
      </c>
    </row>
    <row r="317" spans="2:4" x14ac:dyDescent="0.25">
      <c r="B317" s="109" t="s">
        <v>755</v>
      </c>
      <c r="C317" s="109" t="s">
        <v>756</v>
      </c>
      <c r="D317" s="27" t="str">
        <f>IF(Intro!$G$29="English",B317,C317)</f>
        <v>Venezuela (République bolivarienne du)</v>
      </c>
    </row>
    <row r="318" spans="2:4" x14ac:dyDescent="0.25">
      <c r="B318" s="109" t="s">
        <v>757</v>
      </c>
      <c r="C318" s="109" t="s">
        <v>757</v>
      </c>
      <c r="D318" s="27" t="str">
        <f>IF(Intro!$G$29="English",B318,C318)</f>
        <v>Vietnam</v>
      </c>
    </row>
    <row r="319" spans="2:4" x14ac:dyDescent="0.25">
      <c r="B319" s="109" t="s">
        <v>758</v>
      </c>
      <c r="C319" s="109" t="s">
        <v>759</v>
      </c>
      <c r="D319" s="27" t="str">
        <f>IF(Intro!$G$29="English",B319,C319)</f>
        <v>Îles Vierges Britanniques</v>
      </c>
    </row>
    <row r="320" spans="2:4" x14ac:dyDescent="0.25">
      <c r="B320" s="109" t="s">
        <v>760</v>
      </c>
      <c r="C320" s="109" t="s">
        <v>761</v>
      </c>
      <c r="D320" s="27" t="str">
        <f>IF(Intro!$G$29="English",B320,C320)</f>
        <v>Îles Vierges des États-Unis</v>
      </c>
    </row>
    <row r="321" spans="2:4" x14ac:dyDescent="0.25">
      <c r="B321" s="109" t="s">
        <v>762</v>
      </c>
      <c r="C321" s="109" t="s">
        <v>763</v>
      </c>
      <c r="D321" s="27" t="str">
        <f>IF(Intro!$G$29="English",B321,C321)</f>
        <v>Wallis et Futuna</v>
      </c>
    </row>
    <row r="322" spans="2:4" x14ac:dyDescent="0.25">
      <c r="B322" s="109" t="s">
        <v>764</v>
      </c>
      <c r="C322" s="109" t="s">
        <v>765</v>
      </c>
      <c r="D322" s="27" t="str">
        <f>IF(Intro!$G$29="English",B322,C322)</f>
        <v>Cisjordanie et la bande de Gaza</v>
      </c>
    </row>
    <row r="323" spans="2:4" x14ac:dyDescent="0.25">
      <c r="B323" s="109" t="s">
        <v>766</v>
      </c>
      <c r="C323" s="109" t="s">
        <v>767</v>
      </c>
      <c r="D323" s="27" t="str">
        <f>IF(Intro!$G$29="English",B323,C323)</f>
        <v>Sahara Occidental</v>
      </c>
    </row>
    <row r="324" spans="2:4" x14ac:dyDescent="0.25">
      <c r="B324" s="109" t="s">
        <v>768</v>
      </c>
      <c r="C324" s="109" t="s">
        <v>769</v>
      </c>
      <c r="D324" s="27" t="str">
        <f>IF(Intro!$G$29="English",B324,C324)</f>
        <v>Yémen</v>
      </c>
    </row>
    <row r="325" spans="2:4" x14ac:dyDescent="0.25">
      <c r="B325" s="109" t="s">
        <v>770</v>
      </c>
      <c r="C325" s="109" t="s">
        <v>771</v>
      </c>
      <c r="D325" s="27" t="str">
        <f>IF(Intro!$G$29="English",B325,C325)</f>
        <v>République yougoslave de Macédoine</v>
      </c>
    </row>
    <row r="326" spans="2:4" x14ac:dyDescent="0.25">
      <c r="B326" s="109" t="s">
        <v>772</v>
      </c>
      <c r="C326" s="109" t="s">
        <v>773</v>
      </c>
      <c r="D326" s="27" t="str">
        <f>IF(Intro!$G$29="English",B326,C326)</f>
        <v>Zambie</v>
      </c>
    </row>
    <row r="327" spans="2:4" x14ac:dyDescent="0.25">
      <c r="B327" s="109" t="s">
        <v>402</v>
      </c>
      <c r="C327" s="109" t="s">
        <v>402</v>
      </c>
      <c r="D327" s="27" t="str">
        <f>IF(Intro!$G$29="English",B327,C327)</f>
        <v>Zimbabwe</v>
      </c>
    </row>
    <row r="332" spans="2:4" x14ac:dyDescent="0.25">
      <c r="B332" s="173" t="s">
        <v>904</v>
      </c>
      <c r="C332" s="173" t="s">
        <v>905</v>
      </c>
    </row>
  </sheetData>
  <sheetProtection algorithmName="SHA-512" hashValue="5PxhJ679Lc10OhxMD0yAesZJOeLVZnQXY0a0vHNsJdKafFao870fEueEAgj80rL6G2OT5OtRHE75SoEFhheBiw==" saltValue="y0i8iorJJDDhcaeFLNbiyQ==" spinCount="100000" sheet="1" objects="1" scenarios="1" selectLockedCells="1"/>
  <mergeCells count="3">
    <mergeCell ref="A54:D54"/>
    <mergeCell ref="A46:D46"/>
    <mergeCell ref="H13:I13"/>
  </mergeCells>
  <phoneticPr fontId="42" type="noConversion"/>
  <dataValidations disablePrompts="1" count="2">
    <dataValidation type="list" allowBlank="1" showInputMessage="1" showErrorMessage="1" sqref="C4" xr:uid="{BC647F3E-121C-4516-BA76-C43E155F6A2F}">
      <formula1>"le dumping, le dumping et le subventionnement"</formula1>
    </dataValidation>
    <dataValidation type="list" allowBlank="1" showInputMessage="1" showErrorMessage="1" sqref="B4" xr:uid="{839E3129-6ED5-4045-AA92-3D342FD19477}">
      <formula1>"dumping, dumping and the subsidizing"</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3530A-B912-4366-9DBE-92F5AD3EFAE4}">
  <sheetPr>
    <tabColor rgb="FF92D050"/>
    <pageSetUpPr fitToPage="1"/>
  </sheetPr>
  <dimension ref="A1:P86"/>
  <sheetViews>
    <sheetView showGridLines="0" zoomScaleNormal="100" zoomScaleSheetLayoutView="55" workbookViewId="0"/>
  </sheetViews>
  <sheetFormatPr defaultColWidth="9.28515625" defaultRowHeight="14.25" x14ac:dyDescent="0.25"/>
  <cols>
    <col min="1" max="1" width="1.7109375" style="7" customWidth="1"/>
    <col min="2" max="12" width="14.5703125" style="1" customWidth="1"/>
    <col min="13" max="13" width="6.28515625" style="8" customWidth="1"/>
    <col min="14" max="14" width="9.28515625" style="9" customWidth="1"/>
    <col min="15" max="15" width="10.7109375" style="9" hidden="1" customWidth="1"/>
    <col min="16" max="16" width="8.7109375" style="9" hidden="1" customWidth="1"/>
    <col min="17" max="17" width="9.28515625" style="9" customWidth="1"/>
    <col min="18" max="16384" width="9.28515625" style="9"/>
  </cols>
  <sheetData>
    <row r="1" spans="1:16" x14ac:dyDescent="0.25">
      <c r="O1" s="9" t="s">
        <v>323</v>
      </c>
      <c r="P1" s="9" t="s">
        <v>323</v>
      </c>
    </row>
    <row r="2" spans="1:16" x14ac:dyDescent="0.25">
      <c r="B2" s="11" t="str">
        <f>Pro!B2</f>
        <v>PROTÉGÉ</v>
      </c>
      <c r="C2" s="11"/>
      <c r="D2" s="11"/>
      <c r="O2" s="10" t="s">
        <v>53</v>
      </c>
      <c r="P2" s="10" t="s">
        <v>69</v>
      </c>
    </row>
    <row r="3" spans="1:16" x14ac:dyDescent="0.25">
      <c r="B3" s="12"/>
      <c r="C3" s="12"/>
      <c r="D3" s="12"/>
      <c r="O3" s="2"/>
      <c r="P3" s="2"/>
    </row>
    <row r="4" spans="1:16" s="2" customFormat="1" x14ac:dyDescent="0.25">
      <c r="A4" s="4"/>
      <c r="B4" s="321" t="str">
        <f>Info!B4</f>
        <v>QUESTIONNAIRE À L'INTENTION DES IMPORTATEURS</v>
      </c>
      <c r="C4" s="322"/>
      <c r="D4" s="322"/>
      <c r="E4" s="322"/>
      <c r="F4" s="322"/>
      <c r="G4" s="322"/>
      <c r="H4" s="322"/>
      <c r="I4" s="322"/>
      <c r="J4" s="322"/>
      <c r="K4" s="322"/>
      <c r="L4" s="323"/>
      <c r="M4" s="20"/>
      <c r="N4" s="20"/>
      <c r="O4" s="18"/>
      <c r="P4" s="18"/>
    </row>
    <row r="5" spans="1:16" s="2" customFormat="1" x14ac:dyDescent="0.25">
      <c r="A5" s="4"/>
      <c r="B5" s="375" t="str">
        <f>Info!B5</f>
        <v>GC-2026-001</v>
      </c>
      <c r="C5" s="376"/>
      <c r="D5" s="376"/>
      <c r="E5" s="376"/>
      <c r="F5" s="376"/>
      <c r="G5" s="376"/>
      <c r="H5" s="376"/>
      <c r="I5" s="376"/>
      <c r="J5" s="376"/>
      <c r="K5" s="376"/>
      <c r="L5" s="377"/>
      <c r="M5" s="20"/>
      <c r="N5" s="20"/>
      <c r="O5" s="18"/>
      <c r="P5" s="18"/>
    </row>
    <row r="6" spans="1:16" s="6" customFormat="1" x14ac:dyDescent="0.25">
      <c r="A6" s="4"/>
      <c r="B6" s="375" t="str">
        <f>Info!B6</f>
        <v>PRODUITS DU BOIS - PLANCHERS DE BOIS FRANCS MASSIF ET D'INGÉNIERIE</v>
      </c>
      <c r="C6" s="376"/>
      <c r="D6" s="376"/>
      <c r="E6" s="376"/>
      <c r="F6" s="376"/>
      <c r="G6" s="376"/>
      <c r="H6" s="376"/>
      <c r="I6" s="376"/>
      <c r="J6" s="376"/>
      <c r="K6" s="376"/>
      <c r="L6" s="377"/>
      <c r="M6" s="18"/>
      <c r="N6" s="18"/>
      <c r="O6" s="14"/>
      <c r="P6" s="14"/>
    </row>
    <row r="7" spans="1:16" s="6" customFormat="1" x14ac:dyDescent="0.25">
      <c r="A7" s="4"/>
      <c r="B7" s="90"/>
      <c r="C7" s="91"/>
      <c r="D7" s="91"/>
      <c r="E7" s="91"/>
      <c r="F7" s="91"/>
      <c r="G7" s="91"/>
      <c r="H7" s="91"/>
      <c r="I7" s="91"/>
      <c r="J7" s="91"/>
      <c r="K7" s="91"/>
      <c r="L7" s="92"/>
      <c r="M7" s="18"/>
      <c r="N7" s="18"/>
      <c r="O7" s="19"/>
    </row>
    <row r="8" spans="1:16" s="6" customFormat="1" x14ac:dyDescent="0.25">
      <c r="A8" s="4"/>
      <c r="B8" s="378" t="str">
        <f>Public!B8</f>
        <v>Les marchandises dans les questions suivantes font référence aux marchandises comme définies dans la description du produit de l'onglet Intro.</v>
      </c>
      <c r="C8" s="379"/>
      <c r="D8" s="379"/>
      <c r="E8" s="379"/>
      <c r="F8" s="379"/>
      <c r="G8" s="379"/>
      <c r="H8" s="379"/>
      <c r="I8" s="379"/>
      <c r="J8" s="379"/>
      <c r="K8" s="379"/>
      <c r="L8" s="380"/>
      <c r="M8" s="18"/>
      <c r="N8" s="18"/>
      <c r="O8" s="14"/>
      <c r="P8" s="14"/>
    </row>
    <row r="9" spans="1:16" s="6" customFormat="1" x14ac:dyDescent="0.25">
      <c r="A9" s="4"/>
      <c r="B9" s="378" t="str">
        <f>Public!B9</f>
        <v>Des informations sur le produit et un glossaire de termes sont disponibles dans l'onglet Info.</v>
      </c>
      <c r="C9" s="379"/>
      <c r="D9" s="379"/>
      <c r="E9" s="379"/>
      <c r="F9" s="379"/>
      <c r="G9" s="379"/>
      <c r="H9" s="379"/>
      <c r="I9" s="379"/>
      <c r="J9" s="379"/>
      <c r="K9" s="379"/>
      <c r="L9" s="380"/>
      <c r="M9" s="18"/>
      <c r="N9" s="18"/>
      <c r="O9" s="14"/>
    </row>
    <row r="10" spans="1:16" s="6" customFormat="1" x14ac:dyDescent="0.25">
      <c r="A10" s="4"/>
      <c r="B10" s="378"/>
      <c r="C10" s="379"/>
      <c r="D10" s="379"/>
      <c r="E10" s="379"/>
      <c r="F10" s="379"/>
      <c r="G10" s="379"/>
      <c r="H10" s="379"/>
      <c r="I10" s="379"/>
      <c r="J10" s="379"/>
      <c r="K10" s="379"/>
      <c r="L10" s="380"/>
      <c r="M10" s="18"/>
      <c r="N10" s="18"/>
      <c r="O10" s="9" t="s">
        <v>225</v>
      </c>
      <c r="P10" s="9" t="s">
        <v>224</v>
      </c>
    </row>
    <row r="11" spans="1:16" s="6" customFormat="1" x14ac:dyDescent="0.25">
      <c r="A11" s="4"/>
      <c r="B11" s="378"/>
      <c r="C11" s="379"/>
      <c r="D11" s="379"/>
      <c r="E11" s="379"/>
      <c r="F11" s="379"/>
      <c r="G11" s="379"/>
      <c r="H11" s="379"/>
      <c r="I11" s="379"/>
      <c r="J11" s="379"/>
      <c r="K11" s="379"/>
      <c r="L11" s="380"/>
      <c r="M11" s="18"/>
      <c r="N11" s="18"/>
      <c r="O11" s="14"/>
      <c r="P11" s="14"/>
    </row>
    <row r="12" spans="1:16" s="6" customFormat="1" x14ac:dyDescent="0.25">
      <c r="A12" s="4"/>
      <c r="B12" s="378" t="str">
        <f>Pro!B12</f>
        <v>Pour les questions de cet onglet, notez ce qui suit :</v>
      </c>
      <c r="C12" s="379"/>
      <c r="D12" s="379"/>
      <c r="E12" s="379"/>
      <c r="F12" s="379"/>
      <c r="G12" s="379"/>
      <c r="H12" s="379"/>
      <c r="I12" s="379"/>
      <c r="J12" s="379"/>
      <c r="K12" s="379"/>
      <c r="L12" s="380"/>
      <c r="M12" s="18"/>
      <c r="N12" s="18"/>
      <c r="O12" s="14"/>
      <c r="P12" s="14"/>
    </row>
    <row r="13" spans="1:16" s="6" customFormat="1" ht="26.25" customHeight="1" x14ac:dyDescent="0.25">
      <c r="A13" s="4"/>
      <c r="B13" s="467" t="str">
        <f>Pro!B13</f>
        <v xml:space="preserve">• Veuillez indiquer seulement les ventes effectuées à partir des importations de votre entreprise. Les ventes de marchandises achetées auprès de producteurs canadiens doivent être exclues. </v>
      </c>
      <c r="C13" s="468"/>
      <c r="D13" s="468"/>
      <c r="E13" s="468"/>
      <c r="F13" s="468"/>
      <c r="G13" s="468"/>
      <c r="H13" s="468"/>
      <c r="I13" s="468"/>
      <c r="J13" s="468"/>
      <c r="K13" s="468"/>
      <c r="L13" s="469"/>
      <c r="M13" s="18"/>
      <c r="N13" s="18"/>
      <c r="O13" s="14"/>
      <c r="P13" s="14"/>
    </row>
    <row r="14" spans="1:16" s="6" customFormat="1" x14ac:dyDescent="0.25">
      <c r="A14" s="4"/>
      <c r="B14" s="378" t="str">
        <f>Pro!B14</f>
        <v>• Déclarez toutes les ventes aux entreprises associées canadiennes et étrangères.</v>
      </c>
      <c r="C14" s="379"/>
      <c r="D14" s="379"/>
      <c r="E14" s="379"/>
      <c r="F14" s="379"/>
      <c r="G14" s="379"/>
      <c r="H14" s="379"/>
      <c r="I14" s="379"/>
      <c r="J14" s="379"/>
      <c r="K14" s="379"/>
      <c r="L14" s="380"/>
      <c r="M14" s="18"/>
      <c r="N14" s="18"/>
      <c r="O14" s="14"/>
      <c r="P14" s="14"/>
    </row>
    <row r="15" spans="1:16" s="6" customFormat="1" x14ac:dyDescent="0.25">
      <c r="A15" s="4"/>
      <c r="B15" s="378" t="str">
        <f>Pro!B15</f>
        <v>• Déclarez toutes les ventes à compter de la date de l’expédition au client ou à son entrepôt.</v>
      </c>
      <c r="C15" s="379"/>
      <c r="D15" s="379"/>
      <c r="E15" s="379"/>
      <c r="F15" s="379"/>
      <c r="G15" s="379"/>
      <c r="H15" s="379"/>
      <c r="I15" s="379"/>
      <c r="J15" s="379"/>
      <c r="K15" s="379"/>
      <c r="L15" s="380"/>
      <c r="M15" s="18"/>
      <c r="N15" s="18"/>
      <c r="O15" s="14"/>
      <c r="P15" s="14"/>
    </row>
    <row r="16" spans="1:16" s="6" customFormat="1" x14ac:dyDescent="0.25">
      <c r="A16" s="4"/>
      <c r="B16" s="378" t="str">
        <f>Pro!B16</f>
        <v>• Déclarez toutes les valeurs en dollars canadiens.</v>
      </c>
      <c r="C16" s="379"/>
      <c r="D16" s="379"/>
      <c r="E16" s="379"/>
      <c r="F16" s="379"/>
      <c r="G16" s="379"/>
      <c r="H16" s="379"/>
      <c r="I16" s="379"/>
      <c r="J16" s="379"/>
      <c r="K16" s="379"/>
      <c r="L16" s="380"/>
      <c r="M16" s="18"/>
      <c r="N16" s="18"/>
      <c r="O16" s="14"/>
      <c r="P16" s="14"/>
    </row>
    <row r="17" spans="1:16" s="6" customFormat="1" x14ac:dyDescent="0.25">
      <c r="A17" s="4"/>
      <c r="B17" s="381" t="str">
        <f>IF(Intro!$G$29="English",O17,P17)</f>
        <v>• Si votre entreprise est un utilisateur final ou un détaillant, elle n’a pas besoin de déclarer ses ventes d’importations ou ses stocks d’importations.</v>
      </c>
      <c r="C17" s="382"/>
      <c r="D17" s="382"/>
      <c r="E17" s="382"/>
      <c r="F17" s="382"/>
      <c r="G17" s="382"/>
      <c r="H17" s="382"/>
      <c r="I17" s="382"/>
      <c r="J17" s="382"/>
      <c r="K17" s="382"/>
      <c r="L17" s="383"/>
      <c r="M17" s="18"/>
      <c r="N17" s="18"/>
      <c r="O17" s="14" t="s">
        <v>176</v>
      </c>
      <c r="P17" s="14" t="s">
        <v>177</v>
      </c>
    </row>
    <row r="18" spans="1:16" s="6" customFormat="1" ht="15.75" x14ac:dyDescent="0.25">
      <c r="A18" s="4"/>
      <c r="B18" s="470" t="str">
        <f>IF(Intro!$G$29="English",Variables!$B$332,Variables!$C$332)</f>
        <v>N'INCLUEZ PAS DANS VOTRE RÉPONSE LA VALEUR DE TOUT SERVICE COMMERCIAL, TEL QUE L'INSTALLATION</v>
      </c>
      <c r="C18" s="470"/>
      <c r="D18" s="470"/>
      <c r="E18" s="470"/>
      <c r="F18" s="470"/>
      <c r="G18" s="470"/>
      <c r="H18" s="470"/>
      <c r="I18" s="470"/>
      <c r="J18" s="470"/>
      <c r="K18" s="470"/>
      <c r="L18" s="470"/>
      <c r="O18" s="14"/>
      <c r="P18" s="14"/>
    </row>
    <row r="19" spans="1:16" x14ac:dyDescent="0.25">
      <c r="B19" s="263" t="str">
        <f>IF(Intro!$G$29="English",O19,P19)</f>
        <v>IMPORTATIONS ET VENTES</v>
      </c>
      <c r="C19" s="264"/>
      <c r="D19" s="264"/>
      <c r="E19" s="264"/>
      <c r="F19" s="264"/>
      <c r="G19" s="264"/>
      <c r="H19" s="264"/>
      <c r="I19" s="264"/>
      <c r="J19" s="264"/>
      <c r="K19" s="264"/>
      <c r="L19" s="265"/>
      <c r="M19" s="9"/>
      <c r="O19" s="69" t="s">
        <v>222</v>
      </c>
      <c r="P19" s="69" t="s">
        <v>223</v>
      </c>
    </row>
    <row r="20" spans="1:16" x14ac:dyDescent="0.25">
      <c r="B20" s="388" t="s">
        <v>12</v>
      </c>
      <c r="C20" s="389"/>
      <c r="D20" s="389"/>
      <c r="E20" s="389"/>
      <c r="F20" s="389"/>
      <c r="G20" s="389"/>
      <c r="H20" s="389"/>
      <c r="I20" s="389"/>
      <c r="J20" s="389"/>
      <c r="K20" s="389"/>
      <c r="L20" s="390"/>
      <c r="M20" s="9"/>
    </row>
    <row r="21" spans="1:16" ht="24" customHeight="1" x14ac:dyDescent="0.25">
      <c r="B21" s="342" t="str">
        <f>IF(Intro!$G$29="English",O21,P21)</f>
        <v xml:space="preserve">Indiquez les importations et les ventes de marchandises de votre entreprise, par pays. </v>
      </c>
      <c r="C21" s="343"/>
      <c r="D21" s="343"/>
      <c r="E21" s="343"/>
      <c r="F21" s="343"/>
      <c r="G21" s="26"/>
      <c r="H21" s="26"/>
      <c r="I21" s="26"/>
      <c r="J21" s="26"/>
      <c r="K21" s="26"/>
      <c r="L21" s="47"/>
      <c r="M21" s="9"/>
      <c r="O21" s="9" t="s">
        <v>780</v>
      </c>
      <c r="P21" s="9" t="s">
        <v>781</v>
      </c>
    </row>
    <row r="22" spans="1:16" x14ac:dyDescent="0.25">
      <c r="B22" s="263" t="str">
        <f>IF(Intro!$G$29="English",O22,P22)</f>
        <v>PAYS 11</v>
      </c>
      <c r="C22" s="264"/>
      <c r="D22" s="264"/>
      <c r="E22" s="264"/>
      <c r="F22" s="264"/>
      <c r="G22" s="264"/>
      <c r="H22" s="264"/>
      <c r="I22" s="264"/>
      <c r="J22" s="264"/>
      <c r="K22" s="264"/>
      <c r="L22" s="265"/>
      <c r="M22" s="9"/>
      <c r="O22" s="69" t="s">
        <v>834</v>
      </c>
      <c r="P22" s="69" t="s">
        <v>835</v>
      </c>
    </row>
    <row r="23" spans="1:16" ht="15.75" customHeight="1" x14ac:dyDescent="0.25">
      <c r="B23" s="477" t="str">
        <f>IF(Intro!$G$29="English",O23,P23)</f>
        <v>Veuillez spécifier le pays d'origine ici :</v>
      </c>
      <c r="C23" s="478"/>
      <c r="D23" s="478"/>
      <c r="E23" s="474"/>
      <c r="F23" s="475"/>
      <c r="G23" s="475"/>
      <c r="H23" s="475"/>
      <c r="I23" s="476"/>
      <c r="J23" s="26"/>
      <c r="K23" s="26"/>
      <c r="L23" s="47"/>
      <c r="M23" s="9"/>
      <c r="O23" s="9" t="s">
        <v>815</v>
      </c>
      <c r="P23" s="9" t="s">
        <v>818</v>
      </c>
    </row>
    <row r="24" spans="1:16" x14ac:dyDescent="0.25">
      <c r="B24" s="79"/>
      <c r="C24" s="80"/>
      <c r="D24" s="80"/>
      <c r="E24" s="80"/>
      <c r="F24" s="80"/>
      <c r="G24" s="26"/>
      <c r="H24" s="26"/>
      <c r="I24" s="26"/>
      <c r="J24" s="26"/>
      <c r="K24" s="26"/>
      <c r="L24" s="16"/>
      <c r="M24" s="9"/>
    </row>
    <row r="25" spans="1:16" x14ac:dyDescent="0.25">
      <c r="B25" s="79"/>
      <c r="C25" s="80"/>
      <c r="D25" s="80"/>
      <c r="E25" s="80"/>
      <c r="F25" s="80"/>
      <c r="G25" s="113">
        <f>Variables!$B$6</f>
        <v>2023</v>
      </c>
      <c r="H25" s="113">
        <f>G25+1</f>
        <v>2024</v>
      </c>
      <c r="I25" s="113">
        <f>H25+1</f>
        <v>2025</v>
      </c>
      <c r="J25" s="26"/>
      <c r="K25" s="26"/>
      <c r="L25" s="50"/>
      <c r="M25" s="9"/>
      <c r="O25" s="17"/>
    </row>
    <row r="26" spans="1:16" s="10" customFormat="1" ht="14.25" customHeight="1" x14ac:dyDescent="0.25">
      <c r="A26" s="24"/>
      <c r="B26" s="479" t="str">
        <f>IF(Intro!$G$29="English",O26,P26)</f>
        <v>Importations au Canada</v>
      </c>
      <c r="C26" s="480"/>
      <c r="D26" s="480"/>
      <c r="E26" s="480"/>
      <c r="F26" s="480"/>
      <c r="G26" s="480"/>
      <c r="H26" s="480"/>
      <c r="I26" s="481"/>
      <c r="J26" s="26"/>
      <c r="K26" s="26"/>
      <c r="L26" s="50"/>
      <c r="O26" s="21" t="s">
        <v>143</v>
      </c>
      <c r="P26" s="10" t="s">
        <v>144</v>
      </c>
    </row>
    <row r="27" spans="1:16" ht="15" customHeight="1" x14ac:dyDescent="0.25">
      <c r="B27" s="297" t="str">
        <f>IF(Intro!$G$29="English",O27,P27)</f>
        <v>Importations</v>
      </c>
      <c r="C27" s="298"/>
      <c r="D27" s="482" t="str">
        <f>IF(Intro!$G$29="English",Variables!$B$23,Variables!$C$23)</f>
        <v>000 pi. ca.</v>
      </c>
      <c r="E27" s="482"/>
      <c r="F27" s="482"/>
      <c r="G27" s="81"/>
      <c r="H27" s="81"/>
      <c r="I27" s="81"/>
      <c r="J27" s="26"/>
      <c r="K27" s="26"/>
      <c r="L27" s="50"/>
      <c r="M27" s="9"/>
      <c r="O27" s="9" t="s">
        <v>51</v>
      </c>
      <c r="P27" s="9" t="s">
        <v>110</v>
      </c>
    </row>
    <row r="28" spans="1:16" ht="15" customHeight="1" x14ac:dyDescent="0.25">
      <c r="B28" s="297"/>
      <c r="C28" s="298"/>
      <c r="D28" s="482" t="str">
        <f>IF(Intro!G$29="English",O28,P28)</f>
        <v>valeur d'achat nette rendue (CAD)</v>
      </c>
      <c r="E28" s="482"/>
      <c r="F28" s="482"/>
      <c r="G28" s="81"/>
      <c r="H28" s="81"/>
      <c r="I28" s="81"/>
      <c r="J28" s="26"/>
      <c r="K28" s="26"/>
      <c r="L28" s="50"/>
      <c r="M28" s="9"/>
      <c r="O28" s="9" t="s">
        <v>227</v>
      </c>
      <c r="P28" s="9" t="s">
        <v>226</v>
      </c>
    </row>
    <row r="29" spans="1:16" ht="15" customHeight="1" x14ac:dyDescent="0.25">
      <c r="B29" s="297"/>
      <c r="C29" s="298"/>
      <c r="D29" s="482" t="str">
        <f>"$ / "&amp;IF(Intro!$G$29="English",Variables!$B$24,Variables!$C$24)</f>
        <v>$ / 000 pi. ca.</v>
      </c>
      <c r="E29" s="482"/>
      <c r="F29" s="482"/>
      <c r="G29" s="89" t="str">
        <f>IF(G27=0,"-",G28/G27)</f>
        <v>-</v>
      </c>
      <c r="H29" s="89" t="str">
        <f>IF(H27=0,"-",H28/H27)</f>
        <v>-</v>
      </c>
      <c r="I29" s="89" t="str">
        <f>IF(I27=0,"-",I28/I27)</f>
        <v>-</v>
      </c>
      <c r="J29" s="26"/>
      <c r="K29" s="26"/>
      <c r="L29" s="50"/>
      <c r="M29" s="9"/>
    </row>
    <row r="30" spans="1:16" s="10" customFormat="1" x14ac:dyDescent="0.25">
      <c r="A30" s="24"/>
      <c r="B30" s="483" t="str">
        <f>IF(Intro!$G$29="English",O30,P30)</f>
        <v>Ventes des importations au Canada</v>
      </c>
      <c r="C30" s="484"/>
      <c r="D30" s="484"/>
      <c r="E30" s="484"/>
      <c r="F30" s="484"/>
      <c r="G30" s="484"/>
      <c r="H30" s="484"/>
      <c r="I30" s="485"/>
      <c r="J30" s="26"/>
      <c r="K30" s="26"/>
      <c r="L30" s="50"/>
      <c r="O30" s="21" t="s">
        <v>343</v>
      </c>
      <c r="P30" s="10" t="s">
        <v>344</v>
      </c>
    </row>
    <row r="31" spans="1:16" ht="15" customHeight="1" x14ac:dyDescent="0.25">
      <c r="B31" s="297" t="str">
        <f>IF(Intro!$G$29="English",O30,P30)</f>
        <v>Ventes des importations au Canada</v>
      </c>
      <c r="C31" s="298"/>
      <c r="D31" s="482" t="str">
        <f>D27</f>
        <v>000 pi. ca.</v>
      </c>
      <c r="E31" s="482"/>
      <c r="F31" s="482"/>
      <c r="G31" s="81"/>
      <c r="H31" s="81"/>
      <c r="I31" s="81"/>
      <c r="J31" s="26"/>
      <c r="K31" s="26"/>
      <c r="L31" s="50"/>
      <c r="M31" s="9"/>
      <c r="O31" s="9" t="str">
        <f>"Sales to "&amp;Variables!$B$26&amp;" in Canada"</f>
        <v>Sales to  in Canada</v>
      </c>
      <c r="P31" s="9" t="str">
        <f>"Ventes aux "&amp;Variables!$C$26&amp;" au Canada"</f>
        <v>Ventes aux  au Canada</v>
      </c>
    </row>
    <row r="32" spans="1:16" ht="15" customHeight="1" x14ac:dyDescent="0.25">
      <c r="B32" s="297"/>
      <c r="C32" s="298"/>
      <c r="D32" s="482" t="str">
        <f>IF(Intro!G$29="English",O32,P32)</f>
        <v>valeur de vente nette rendue (CAD)</v>
      </c>
      <c r="E32" s="482"/>
      <c r="F32" s="482"/>
      <c r="G32" s="81"/>
      <c r="H32" s="81"/>
      <c r="I32" s="81"/>
      <c r="J32" s="26"/>
      <c r="K32" s="26"/>
      <c r="L32" s="50"/>
      <c r="M32" s="9"/>
      <c r="O32" s="9" t="s">
        <v>229</v>
      </c>
      <c r="P32" s="9" t="s">
        <v>228</v>
      </c>
    </row>
    <row r="33" spans="1:16" ht="15.75" customHeight="1" x14ac:dyDescent="0.25">
      <c r="B33" s="486"/>
      <c r="C33" s="360"/>
      <c r="D33" s="487" t="str">
        <f>D29</f>
        <v>$ / 000 pi. ca.</v>
      </c>
      <c r="E33" s="487"/>
      <c r="F33" s="487"/>
      <c r="G33" s="89" t="str">
        <f>IF(G31=0,"-",G32/G31)</f>
        <v>-</v>
      </c>
      <c r="H33" s="89" t="str">
        <f>IF(H31=0,"-",H32/H31)</f>
        <v>-</v>
      </c>
      <c r="I33" s="89" t="str">
        <f>IF(I31=0,"-",I32/I31)</f>
        <v>-</v>
      </c>
      <c r="J33" s="26"/>
      <c r="K33" s="26"/>
      <c r="L33" s="50"/>
      <c r="M33" s="9"/>
    </row>
    <row r="34" spans="1:16" x14ac:dyDescent="0.25">
      <c r="B34" s="51"/>
      <c r="C34" s="48"/>
      <c r="D34" s="48"/>
      <c r="E34" s="48"/>
      <c r="F34" s="48"/>
      <c r="G34" s="48"/>
      <c r="H34" s="48"/>
      <c r="I34" s="48"/>
      <c r="J34" s="48"/>
      <c r="K34" s="48"/>
      <c r="L34" s="49"/>
      <c r="M34" s="9"/>
    </row>
    <row r="35" spans="1:16" x14ac:dyDescent="0.25">
      <c r="B35" s="263" t="str">
        <f>IF(Intro!$G$29="English",O35,P35)</f>
        <v>PAYS 12</v>
      </c>
      <c r="C35" s="264"/>
      <c r="D35" s="264"/>
      <c r="E35" s="264"/>
      <c r="F35" s="264"/>
      <c r="G35" s="264"/>
      <c r="H35" s="264"/>
      <c r="I35" s="264"/>
      <c r="J35" s="264"/>
      <c r="K35" s="264"/>
      <c r="L35" s="265"/>
      <c r="M35" s="9"/>
      <c r="O35" s="69" t="s">
        <v>836</v>
      </c>
      <c r="P35" s="69" t="s">
        <v>837</v>
      </c>
    </row>
    <row r="36" spans="1:16" ht="15.75" x14ac:dyDescent="0.25">
      <c r="B36" s="477" t="str">
        <f>IF(Intro!$G$29="English",O36,P36)</f>
        <v>Veuillez spécifier le pays d'origine ici :</v>
      </c>
      <c r="C36" s="478"/>
      <c r="D36" s="478"/>
      <c r="E36" s="474"/>
      <c r="F36" s="475"/>
      <c r="G36" s="475"/>
      <c r="H36" s="475"/>
      <c r="I36" s="476"/>
      <c r="J36" s="26"/>
      <c r="K36" s="26"/>
      <c r="L36" s="47"/>
      <c r="M36" s="9"/>
      <c r="O36" s="9" t="s">
        <v>815</v>
      </c>
      <c r="P36" s="9" t="s">
        <v>818</v>
      </c>
    </row>
    <row r="37" spans="1:16" x14ac:dyDescent="0.25">
      <c r="B37" s="79"/>
      <c r="C37" s="80"/>
      <c r="D37" s="80"/>
      <c r="E37" s="80"/>
      <c r="F37" s="80"/>
      <c r="G37" s="26"/>
      <c r="H37" s="26"/>
      <c r="I37" s="26"/>
      <c r="J37" s="26"/>
      <c r="K37" s="26"/>
      <c r="L37" s="16"/>
      <c r="M37" s="9"/>
    </row>
    <row r="38" spans="1:16" x14ac:dyDescent="0.25">
      <c r="B38" s="79"/>
      <c r="C38" s="80"/>
      <c r="D38" s="80"/>
      <c r="E38" s="80"/>
      <c r="F38" s="80"/>
      <c r="G38" s="113">
        <f>Variables!$B$6</f>
        <v>2023</v>
      </c>
      <c r="H38" s="113">
        <f>G38+1</f>
        <v>2024</v>
      </c>
      <c r="I38" s="113">
        <f>H38+1</f>
        <v>2025</v>
      </c>
      <c r="J38" s="26"/>
      <c r="K38" s="26"/>
      <c r="L38" s="50"/>
      <c r="M38" s="9"/>
      <c r="O38" s="17"/>
    </row>
    <row r="39" spans="1:16" s="10" customFormat="1" ht="14.25" customHeight="1" x14ac:dyDescent="0.25">
      <c r="A39" s="24"/>
      <c r="B39" s="479" t="str">
        <f>IF(Intro!$G$29="English",O39,P39)</f>
        <v>Importations au Canada</v>
      </c>
      <c r="C39" s="480"/>
      <c r="D39" s="480"/>
      <c r="E39" s="480"/>
      <c r="F39" s="480"/>
      <c r="G39" s="480"/>
      <c r="H39" s="480"/>
      <c r="I39" s="481"/>
      <c r="J39" s="26"/>
      <c r="K39" s="26"/>
      <c r="L39" s="50"/>
      <c r="O39" s="21" t="s">
        <v>143</v>
      </c>
      <c r="P39" s="10" t="s">
        <v>144</v>
      </c>
    </row>
    <row r="40" spans="1:16" ht="15" customHeight="1" x14ac:dyDescent="0.25">
      <c r="B40" s="297" t="str">
        <f>IF(Intro!$G$29="English",O40,P40)</f>
        <v>Importations</v>
      </c>
      <c r="C40" s="298"/>
      <c r="D40" s="482" t="str">
        <f>IF(Intro!$G$29="English",Variables!$B$23,Variables!$C$23)</f>
        <v>000 pi. ca.</v>
      </c>
      <c r="E40" s="482"/>
      <c r="F40" s="482"/>
      <c r="G40" s="81"/>
      <c r="H40" s="81"/>
      <c r="I40" s="81"/>
      <c r="J40" s="26"/>
      <c r="K40" s="26"/>
      <c r="L40" s="50"/>
      <c r="M40" s="9"/>
      <c r="O40" s="9" t="s">
        <v>51</v>
      </c>
      <c r="P40" s="9" t="s">
        <v>110</v>
      </c>
    </row>
    <row r="41" spans="1:16" ht="15" customHeight="1" x14ac:dyDescent="0.25">
      <c r="B41" s="297"/>
      <c r="C41" s="298"/>
      <c r="D41" s="482" t="str">
        <f>IF(Intro!G$29="English",O41,P41)</f>
        <v>valeur d'achat nette rendue (CAD)</v>
      </c>
      <c r="E41" s="482"/>
      <c r="F41" s="482"/>
      <c r="G41" s="81"/>
      <c r="H41" s="81"/>
      <c r="I41" s="81"/>
      <c r="J41" s="26"/>
      <c r="K41" s="26"/>
      <c r="L41" s="50"/>
      <c r="M41" s="9"/>
      <c r="O41" s="9" t="s">
        <v>227</v>
      </c>
      <c r="P41" s="9" t="s">
        <v>226</v>
      </c>
    </row>
    <row r="42" spans="1:16" ht="15" customHeight="1" x14ac:dyDescent="0.25">
      <c r="B42" s="297"/>
      <c r="C42" s="298"/>
      <c r="D42" s="482" t="str">
        <f>"$ / "&amp;IF(Intro!$G$29="English",Variables!$B$24,Variables!$C$24)</f>
        <v>$ / 000 pi. ca.</v>
      </c>
      <c r="E42" s="482"/>
      <c r="F42" s="482"/>
      <c r="G42" s="89" t="str">
        <f>IF(G40=0,"-",G41/G40)</f>
        <v>-</v>
      </c>
      <c r="H42" s="89" t="str">
        <f>IF(H40=0,"-",H41/H40)</f>
        <v>-</v>
      </c>
      <c r="I42" s="89" t="str">
        <f>IF(I40=0,"-",I41/I40)</f>
        <v>-</v>
      </c>
      <c r="J42" s="26"/>
      <c r="K42" s="26"/>
      <c r="L42" s="50"/>
      <c r="M42" s="9"/>
    </row>
    <row r="43" spans="1:16" s="10" customFormat="1" x14ac:dyDescent="0.25">
      <c r="A43" s="24"/>
      <c r="B43" s="483" t="str">
        <f>IF(Intro!$G$29="English",O43,P43)</f>
        <v>Ventes des importations au Canada</v>
      </c>
      <c r="C43" s="484"/>
      <c r="D43" s="484"/>
      <c r="E43" s="484"/>
      <c r="F43" s="484"/>
      <c r="G43" s="484"/>
      <c r="H43" s="484"/>
      <c r="I43" s="485"/>
      <c r="J43" s="26"/>
      <c r="K43" s="26"/>
      <c r="L43" s="50"/>
      <c r="O43" s="21" t="s">
        <v>343</v>
      </c>
      <c r="P43" s="10" t="s">
        <v>344</v>
      </c>
    </row>
    <row r="44" spans="1:16" ht="15" customHeight="1" x14ac:dyDescent="0.25">
      <c r="B44" s="297" t="str">
        <f>IF(Intro!$G$29="English",O43,P43)</f>
        <v>Ventes des importations au Canada</v>
      </c>
      <c r="C44" s="298"/>
      <c r="D44" s="482" t="str">
        <f>D40</f>
        <v>000 pi. ca.</v>
      </c>
      <c r="E44" s="482"/>
      <c r="F44" s="482"/>
      <c r="G44" s="81"/>
      <c r="H44" s="81"/>
      <c r="I44" s="81"/>
      <c r="J44" s="26"/>
      <c r="K44" s="26"/>
      <c r="L44" s="50"/>
      <c r="M44" s="9"/>
      <c r="O44" s="9" t="str">
        <f>"Sales to "&amp;Variables!$B$26&amp;" in Canada"</f>
        <v>Sales to  in Canada</v>
      </c>
      <c r="P44" s="9" t="str">
        <f>"Ventes aux "&amp;Variables!$C$26&amp;" au Canada"</f>
        <v>Ventes aux  au Canada</v>
      </c>
    </row>
    <row r="45" spans="1:16" ht="15" customHeight="1" x14ac:dyDescent="0.25">
      <c r="B45" s="297"/>
      <c r="C45" s="298"/>
      <c r="D45" s="482" t="str">
        <f>IF(Intro!G$29="English",O45,P45)</f>
        <v>valeur de vente nette rendue (CAD)</v>
      </c>
      <c r="E45" s="482"/>
      <c r="F45" s="482"/>
      <c r="G45" s="81"/>
      <c r="H45" s="81"/>
      <c r="I45" s="81"/>
      <c r="J45" s="26"/>
      <c r="K45" s="26"/>
      <c r="L45" s="50"/>
      <c r="M45" s="9"/>
      <c r="O45" s="9" t="s">
        <v>229</v>
      </c>
      <c r="P45" s="9" t="s">
        <v>228</v>
      </c>
    </row>
    <row r="46" spans="1:16" ht="15.75" customHeight="1" x14ac:dyDescent="0.25">
      <c r="B46" s="486"/>
      <c r="C46" s="360"/>
      <c r="D46" s="487" t="str">
        <f>D42</f>
        <v>$ / 000 pi. ca.</v>
      </c>
      <c r="E46" s="487"/>
      <c r="F46" s="487"/>
      <c r="G46" s="89" t="str">
        <f>IF(G44=0,"-",G45/G44)</f>
        <v>-</v>
      </c>
      <c r="H46" s="89" t="str">
        <f>IF(H44=0,"-",H45/H44)</f>
        <v>-</v>
      </c>
      <c r="I46" s="89" t="str">
        <f>IF(I44=0,"-",I45/I44)</f>
        <v>-</v>
      </c>
      <c r="J46" s="26"/>
      <c r="K46" s="26"/>
      <c r="L46" s="50"/>
      <c r="M46" s="9"/>
    </row>
    <row r="47" spans="1:16" x14ac:dyDescent="0.25">
      <c r="B47" s="51"/>
      <c r="C47" s="48"/>
      <c r="D47" s="48"/>
      <c r="E47" s="48"/>
      <c r="F47" s="48"/>
      <c r="G47" s="48"/>
      <c r="H47" s="48"/>
      <c r="I47" s="48"/>
      <c r="J47" s="48"/>
      <c r="K47" s="48"/>
      <c r="L47" s="49"/>
      <c r="M47" s="9"/>
    </row>
    <row r="48" spans="1:16" x14ac:dyDescent="0.25">
      <c r="B48" s="263" t="str">
        <f>IF(Intro!$G$29="English",O48,P48)</f>
        <v>PAYS 13</v>
      </c>
      <c r="C48" s="264"/>
      <c r="D48" s="264"/>
      <c r="E48" s="264"/>
      <c r="F48" s="264"/>
      <c r="G48" s="264"/>
      <c r="H48" s="264"/>
      <c r="I48" s="264"/>
      <c r="J48" s="264"/>
      <c r="K48" s="264"/>
      <c r="L48" s="265"/>
      <c r="M48" s="9"/>
      <c r="O48" s="69" t="s">
        <v>838</v>
      </c>
      <c r="P48" s="69" t="s">
        <v>839</v>
      </c>
    </row>
    <row r="49" spans="1:16" ht="15.75" x14ac:dyDescent="0.25">
      <c r="B49" s="477" t="str">
        <f>IF(Intro!$G$29="English",O49,P49)</f>
        <v>Veuillez spécifier le pays d'origine ici :</v>
      </c>
      <c r="C49" s="478"/>
      <c r="D49" s="478"/>
      <c r="E49" s="474"/>
      <c r="F49" s="475"/>
      <c r="G49" s="475"/>
      <c r="H49" s="475"/>
      <c r="I49" s="476"/>
      <c r="J49" s="26"/>
      <c r="K49" s="26"/>
      <c r="L49" s="47"/>
      <c r="M49" s="9"/>
      <c r="O49" s="9" t="s">
        <v>815</v>
      </c>
      <c r="P49" s="9" t="s">
        <v>818</v>
      </c>
    </row>
    <row r="50" spans="1:16" x14ac:dyDescent="0.25">
      <c r="B50" s="79"/>
      <c r="C50" s="80"/>
      <c r="D50" s="80"/>
      <c r="E50" s="80"/>
      <c r="F50" s="80"/>
      <c r="G50" s="26"/>
      <c r="H50" s="26"/>
      <c r="I50" s="26"/>
      <c r="J50" s="26"/>
      <c r="K50" s="26"/>
      <c r="L50" s="16"/>
      <c r="M50" s="9"/>
    </row>
    <row r="51" spans="1:16" x14ac:dyDescent="0.25">
      <c r="B51" s="79"/>
      <c r="C51" s="80"/>
      <c r="D51" s="80"/>
      <c r="E51" s="80"/>
      <c r="F51" s="80"/>
      <c r="G51" s="113">
        <f>Variables!$B$6</f>
        <v>2023</v>
      </c>
      <c r="H51" s="113">
        <f>G51+1</f>
        <v>2024</v>
      </c>
      <c r="I51" s="113">
        <f>H51+1</f>
        <v>2025</v>
      </c>
      <c r="J51" s="26"/>
      <c r="K51" s="26"/>
      <c r="L51" s="50"/>
      <c r="M51" s="9"/>
      <c r="O51" s="17"/>
    </row>
    <row r="52" spans="1:16" s="10" customFormat="1" ht="14.25" customHeight="1" x14ac:dyDescent="0.25">
      <c r="A52" s="24"/>
      <c r="B52" s="479" t="str">
        <f>IF(Intro!$G$29="English",O52,P52)</f>
        <v>Importations au Canada</v>
      </c>
      <c r="C52" s="480"/>
      <c r="D52" s="480"/>
      <c r="E52" s="480"/>
      <c r="F52" s="480"/>
      <c r="G52" s="480"/>
      <c r="H52" s="480"/>
      <c r="I52" s="481"/>
      <c r="J52" s="26"/>
      <c r="K52" s="26"/>
      <c r="L52" s="50"/>
      <c r="O52" s="21" t="s">
        <v>143</v>
      </c>
      <c r="P52" s="10" t="s">
        <v>144</v>
      </c>
    </row>
    <row r="53" spans="1:16" ht="15" customHeight="1" x14ac:dyDescent="0.25">
      <c r="B53" s="297" t="str">
        <f>IF(Intro!$G$29="English",O53,P53)</f>
        <v>Importations</v>
      </c>
      <c r="C53" s="298"/>
      <c r="D53" s="482" t="str">
        <f>IF(Intro!$G$29="English",Variables!$B$23,Variables!$C$23)</f>
        <v>000 pi. ca.</v>
      </c>
      <c r="E53" s="482"/>
      <c r="F53" s="482"/>
      <c r="G53" s="81"/>
      <c r="H53" s="81"/>
      <c r="I53" s="81"/>
      <c r="J53" s="26"/>
      <c r="K53" s="26"/>
      <c r="L53" s="50"/>
      <c r="M53" s="9"/>
      <c r="O53" s="9" t="s">
        <v>51</v>
      </c>
      <c r="P53" s="9" t="s">
        <v>110</v>
      </c>
    </row>
    <row r="54" spans="1:16" ht="15" customHeight="1" x14ac:dyDescent="0.25">
      <c r="B54" s="297"/>
      <c r="C54" s="298"/>
      <c r="D54" s="482" t="str">
        <f>IF(Intro!G$29="English",O54,P54)</f>
        <v>valeur d'achat nette rendue (CAD)</v>
      </c>
      <c r="E54" s="482"/>
      <c r="F54" s="482"/>
      <c r="G54" s="81"/>
      <c r="H54" s="81"/>
      <c r="I54" s="81"/>
      <c r="J54" s="26"/>
      <c r="K54" s="26"/>
      <c r="L54" s="50"/>
      <c r="M54" s="9"/>
      <c r="O54" s="9" t="s">
        <v>227</v>
      </c>
      <c r="P54" s="9" t="s">
        <v>226</v>
      </c>
    </row>
    <row r="55" spans="1:16" ht="15" customHeight="1" x14ac:dyDescent="0.25">
      <c r="B55" s="297"/>
      <c r="C55" s="298"/>
      <c r="D55" s="482" t="str">
        <f>"$ / "&amp;IF(Intro!$G$29="English",Variables!$B$24,Variables!$C$24)</f>
        <v>$ / 000 pi. ca.</v>
      </c>
      <c r="E55" s="482"/>
      <c r="F55" s="482"/>
      <c r="G55" s="89" t="str">
        <f>IF(G53=0,"-",G54/G53)</f>
        <v>-</v>
      </c>
      <c r="H55" s="89" t="str">
        <f>IF(H53=0,"-",H54/H53)</f>
        <v>-</v>
      </c>
      <c r="I55" s="89" t="str">
        <f>IF(I53=0,"-",I54/I53)</f>
        <v>-</v>
      </c>
      <c r="J55" s="26"/>
      <c r="K55" s="26"/>
      <c r="L55" s="50"/>
      <c r="M55" s="9"/>
    </row>
    <row r="56" spans="1:16" s="10" customFormat="1" x14ac:dyDescent="0.25">
      <c r="A56" s="24"/>
      <c r="B56" s="483" t="str">
        <f>IF(Intro!$G$29="English",O56,P56)</f>
        <v>Ventes des importations au Canada</v>
      </c>
      <c r="C56" s="484"/>
      <c r="D56" s="484"/>
      <c r="E56" s="484"/>
      <c r="F56" s="484"/>
      <c r="G56" s="484"/>
      <c r="H56" s="484"/>
      <c r="I56" s="485"/>
      <c r="J56" s="26"/>
      <c r="K56" s="26"/>
      <c r="L56" s="50"/>
      <c r="O56" s="21" t="s">
        <v>343</v>
      </c>
      <c r="P56" s="10" t="s">
        <v>344</v>
      </c>
    </row>
    <row r="57" spans="1:16" ht="15" customHeight="1" x14ac:dyDescent="0.25">
      <c r="B57" s="297" t="str">
        <f>IF(Intro!$G$29="English",O56,P56)</f>
        <v>Ventes des importations au Canada</v>
      </c>
      <c r="C57" s="298"/>
      <c r="D57" s="482" t="str">
        <f>D53</f>
        <v>000 pi. ca.</v>
      </c>
      <c r="E57" s="482"/>
      <c r="F57" s="482"/>
      <c r="G57" s="81"/>
      <c r="H57" s="81"/>
      <c r="I57" s="81"/>
      <c r="J57" s="26"/>
      <c r="K57" s="26"/>
      <c r="L57" s="50"/>
      <c r="M57" s="9"/>
      <c r="O57" s="9" t="str">
        <f>"Sales to "&amp;Variables!$B$26&amp;" in Canada"</f>
        <v>Sales to  in Canada</v>
      </c>
      <c r="P57" s="9" t="str">
        <f>"Ventes aux "&amp;Variables!$C$26&amp;" au Canada"</f>
        <v>Ventes aux  au Canada</v>
      </c>
    </row>
    <row r="58" spans="1:16" ht="15" customHeight="1" x14ac:dyDescent="0.25">
      <c r="B58" s="297"/>
      <c r="C58" s="298"/>
      <c r="D58" s="482" t="str">
        <f>IF(Intro!G$29="English",O58,P58)</f>
        <v>valeur de vente nette rendue (CAD)</v>
      </c>
      <c r="E58" s="482"/>
      <c r="F58" s="482"/>
      <c r="G58" s="81"/>
      <c r="H58" s="81"/>
      <c r="I58" s="81"/>
      <c r="J58" s="26"/>
      <c r="K58" s="26"/>
      <c r="L58" s="50"/>
      <c r="M58" s="9"/>
      <c r="O58" s="9" t="s">
        <v>229</v>
      </c>
      <c r="P58" s="9" t="s">
        <v>228</v>
      </c>
    </row>
    <row r="59" spans="1:16" ht="15.75" customHeight="1" x14ac:dyDescent="0.25">
      <c r="B59" s="486"/>
      <c r="C59" s="360"/>
      <c r="D59" s="487" t="str">
        <f>D55</f>
        <v>$ / 000 pi. ca.</v>
      </c>
      <c r="E59" s="487"/>
      <c r="F59" s="487"/>
      <c r="G59" s="89" t="str">
        <f>IF(G57=0,"-",G58/G57)</f>
        <v>-</v>
      </c>
      <c r="H59" s="89" t="str">
        <f>IF(H57=0,"-",H58/H57)</f>
        <v>-</v>
      </c>
      <c r="I59" s="89" t="str">
        <f>IF(I57=0,"-",I58/I57)</f>
        <v>-</v>
      </c>
      <c r="J59" s="26"/>
      <c r="K59" s="26"/>
      <c r="L59" s="50"/>
      <c r="M59" s="9"/>
    </row>
    <row r="60" spans="1:16" x14ac:dyDescent="0.25">
      <c r="B60" s="51"/>
      <c r="C60" s="48"/>
      <c r="D60" s="48"/>
      <c r="E60" s="48"/>
      <c r="F60" s="48"/>
      <c r="G60" s="48"/>
      <c r="H60" s="48"/>
      <c r="I60" s="48"/>
      <c r="J60" s="48"/>
      <c r="K60" s="48"/>
      <c r="L60" s="49"/>
      <c r="M60" s="9"/>
    </row>
    <row r="61" spans="1:16" x14ac:dyDescent="0.25">
      <c r="B61" s="263" t="str">
        <f>IF(Intro!$G$29="English",O61,P61)</f>
        <v>PAYS 14</v>
      </c>
      <c r="C61" s="264"/>
      <c r="D61" s="264"/>
      <c r="E61" s="264"/>
      <c r="F61" s="264"/>
      <c r="G61" s="264"/>
      <c r="H61" s="264"/>
      <c r="I61" s="264"/>
      <c r="J61" s="264"/>
      <c r="K61" s="264"/>
      <c r="L61" s="265"/>
      <c r="M61" s="9"/>
      <c r="O61" s="69" t="s">
        <v>840</v>
      </c>
      <c r="P61" s="69" t="s">
        <v>841</v>
      </c>
    </row>
    <row r="62" spans="1:16" ht="15.75" x14ac:dyDescent="0.25">
      <c r="B62" s="477" t="str">
        <f>IF(Intro!$G$29="English",O62,P62)</f>
        <v>Veuillez spécifier le pays d'origine ici :</v>
      </c>
      <c r="C62" s="478"/>
      <c r="D62" s="478"/>
      <c r="E62" s="474"/>
      <c r="F62" s="475"/>
      <c r="G62" s="475"/>
      <c r="H62" s="475"/>
      <c r="I62" s="476"/>
      <c r="J62" s="26"/>
      <c r="K62" s="26"/>
      <c r="L62" s="47"/>
      <c r="M62" s="9"/>
      <c r="O62" s="9" t="s">
        <v>815</v>
      </c>
      <c r="P62" s="9" t="s">
        <v>818</v>
      </c>
    </row>
    <row r="63" spans="1:16" x14ac:dyDescent="0.25">
      <c r="B63" s="79"/>
      <c r="C63" s="80"/>
      <c r="D63" s="80"/>
      <c r="E63" s="80"/>
      <c r="F63" s="80"/>
      <c r="G63" s="26"/>
      <c r="H63" s="26"/>
      <c r="I63" s="26"/>
      <c r="J63" s="26"/>
      <c r="K63" s="26"/>
      <c r="L63" s="16"/>
      <c r="M63" s="9"/>
    </row>
    <row r="64" spans="1:16" x14ac:dyDescent="0.25">
      <c r="B64" s="79"/>
      <c r="C64" s="80"/>
      <c r="D64" s="80"/>
      <c r="E64" s="80"/>
      <c r="F64" s="80"/>
      <c r="G64" s="113">
        <f>Variables!$B$6</f>
        <v>2023</v>
      </c>
      <c r="H64" s="113">
        <f>G64+1</f>
        <v>2024</v>
      </c>
      <c r="I64" s="113">
        <f>H64+1</f>
        <v>2025</v>
      </c>
      <c r="J64" s="26"/>
      <c r="K64" s="26"/>
      <c r="L64" s="50"/>
      <c r="M64" s="9"/>
      <c r="O64" s="17"/>
    </row>
    <row r="65" spans="1:16" s="10" customFormat="1" ht="14.25" customHeight="1" x14ac:dyDescent="0.25">
      <c r="A65" s="24"/>
      <c r="B65" s="479" t="str">
        <f>IF(Intro!$G$29="English",O65,P65)</f>
        <v>Importations au Canada</v>
      </c>
      <c r="C65" s="480"/>
      <c r="D65" s="480"/>
      <c r="E65" s="480"/>
      <c r="F65" s="480"/>
      <c r="G65" s="480"/>
      <c r="H65" s="480"/>
      <c r="I65" s="481"/>
      <c r="J65" s="26"/>
      <c r="K65" s="26"/>
      <c r="L65" s="50"/>
      <c r="O65" s="21" t="s">
        <v>143</v>
      </c>
      <c r="P65" s="10" t="s">
        <v>144</v>
      </c>
    </row>
    <row r="66" spans="1:16" ht="15" customHeight="1" x14ac:dyDescent="0.25">
      <c r="B66" s="297" t="str">
        <f>IF(Intro!$G$29="English",O66,P66)</f>
        <v>Importations</v>
      </c>
      <c r="C66" s="298"/>
      <c r="D66" s="482" t="str">
        <f>IF(Intro!$G$29="English",Variables!$B$23,Variables!$C$23)</f>
        <v>000 pi. ca.</v>
      </c>
      <c r="E66" s="482"/>
      <c r="F66" s="482"/>
      <c r="G66" s="81"/>
      <c r="H66" s="81"/>
      <c r="I66" s="81"/>
      <c r="J66" s="26"/>
      <c r="K66" s="26"/>
      <c r="L66" s="50"/>
      <c r="M66" s="9"/>
      <c r="O66" s="9" t="s">
        <v>51</v>
      </c>
      <c r="P66" s="9" t="s">
        <v>110</v>
      </c>
    </row>
    <row r="67" spans="1:16" ht="15" customHeight="1" x14ac:dyDescent="0.25">
      <c r="B67" s="297"/>
      <c r="C67" s="298"/>
      <c r="D67" s="482" t="str">
        <f>IF(Intro!G$29="English",O67,P67)</f>
        <v>valeur d'achat nette rendue (CAD)</v>
      </c>
      <c r="E67" s="482"/>
      <c r="F67" s="482"/>
      <c r="G67" s="81"/>
      <c r="H67" s="81"/>
      <c r="I67" s="81"/>
      <c r="J67" s="26"/>
      <c r="K67" s="26"/>
      <c r="L67" s="50"/>
      <c r="M67" s="9"/>
      <c r="O67" s="9" t="s">
        <v>227</v>
      </c>
      <c r="P67" s="9" t="s">
        <v>226</v>
      </c>
    </row>
    <row r="68" spans="1:16" ht="15" customHeight="1" x14ac:dyDescent="0.25">
      <c r="B68" s="297"/>
      <c r="C68" s="298"/>
      <c r="D68" s="482" t="str">
        <f>"$ / "&amp;IF(Intro!$G$29="English",Variables!$B$24,Variables!$C$24)</f>
        <v>$ / 000 pi. ca.</v>
      </c>
      <c r="E68" s="482"/>
      <c r="F68" s="482"/>
      <c r="G68" s="89" t="str">
        <f>IF(G66=0,"-",G67/G66)</f>
        <v>-</v>
      </c>
      <c r="H68" s="89" t="str">
        <f>IF(H66=0,"-",H67/H66)</f>
        <v>-</v>
      </c>
      <c r="I68" s="89" t="str">
        <f>IF(I66=0,"-",I67/I66)</f>
        <v>-</v>
      </c>
      <c r="J68" s="26"/>
      <c r="K68" s="26"/>
      <c r="L68" s="50"/>
      <c r="M68" s="9"/>
    </row>
    <row r="69" spans="1:16" s="10" customFormat="1" x14ac:dyDescent="0.25">
      <c r="A69" s="24"/>
      <c r="B69" s="483" t="str">
        <f>IF(Intro!$G$29="English",O69,P69)</f>
        <v>Ventes des importations au Canada</v>
      </c>
      <c r="C69" s="484"/>
      <c r="D69" s="484"/>
      <c r="E69" s="484"/>
      <c r="F69" s="484"/>
      <c r="G69" s="484"/>
      <c r="H69" s="484"/>
      <c r="I69" s="485"/>
      <c r="J69" s="26"/>
      <c r="K69" s="26"/>
      <c r="L69" s="50"/>
      <c r="O69" s="21" t="s">
        <v>343</v>
      </c>
      <c r="P69" s="10" t="s">
        <v>344</v>
      </c>
    </row>
    <row r="70" spans="1:16" ht="15" customHeight="1" x14ac:dyDescent="0.25">
      <c r="B70" s="297" t="str">
        <f>IF(Intro!$G$29="English",O69,P69)</f>
        <v>Ventes des importations au Canada</v>
      </c>
      <c r="C70" s="298"/>
      <c r="D70" s="482" t="str">
        <f>D66</f>
        <v>000 pi. ca.</v>
      </c>
      <c r="E70" s="482"/>
      <c r="F70" s="482"/>
      <c r="G70" s="81"/>
      <c r="H70" s="81"/>
      <c r="I70" s="81"/>
      <c r="J70" s="26"/>
      <c r="K70" s="26"/>
      <c r="L70" s="50"/>
      <c r="M70" s="9"/>
      <c r="O70" s="9" t="str">
        <f>"Sales to "&amp;Variables!$B$26&amp;" in Canada"</f>
        <v>Sales to  in Canada</v>
      </c>
      <c r="P70" s="9" t="str">
        <f>"Ventes aux "&amp;Variables!$C$26&amp;" au Canada"</f>
        <v>Ventes aux  au Canada</v>
      </c>
    </row>
    <row r="71" spans="1:16" ht="15" customHeight="1" x14ac:dyDescent="0.25">
      <c r="B71" s="297"/>
      <c r="C71" s="298"/>
      <c r="D71" s="482" t="str">
        <f>IF(Intro!G$29="English",O71,P71)</f>
        <v>valeur de vente nette rendue (CAD)</v>
      </c>
      <c r="E71" s="482"/>
      <c r="F71" s="482"/>
      <c r="G71" s="81"/>
      <c r="H71" s="81"/>
      <c r="I71" s="81"/>
      <c r="J71" s="26"/>
      <c r="K71" s="26"/>
      <c r="L71" s="50"/>
      <c r="M71" s="9"/>
      <c r="O71" s="9" t="s">
        <v>229</v>
      </c>
      <c r="P71" s="9" t="s">
        <v>228</v>
      </c>
    </row>
    <row r="72" spans="1:16" ht="15.75" customHeight="1" x14ac:dyDescent="0.25">
      <c r="B72" s="486"/>
      <c r="C72" s="360"/>
      <c r="D72" s="487" t="str">
        <f>D68</f>
        <v>$ / 000 pi. ca.</v>
      </c>
      <c r="E72" s="487"/>
      <c r="F72" s="487"/>
      <c r="G72" s="89" t="str">
        <f>IF(G70=0,"-",G71/G70)</f>
        <v>-</v>
      </c>
      <c r="H72" s="89" t="str">
        <f>IF(H70=0,"-",H71/H70)</f>
        <v>-</v>
      </c>
      <c r="I72" s="89" t="str">
        <f>IF(I70=0,"-",I71/I70)</f>
        <v>-</v>
      </c>
      <c r="J72" s="26"/>
      <c r="K72" s="26"/>
      <c r="L72" s="50"/>
      <c r="M72" s="9"/>
    </row>
    <row r="73" spans="1:16" x14ac:dyDescent="0.25">
      <c r="B73" s="51"/>
      <c r="C73" s="48"/>
      <c r="D73" s="48"/>
      <c r="E73" s="48"/>
      <c r="F73" s="48"/>
      <c r="G73" s="48"/>
      <c r="H73" s="48"/>
      <c r="I73" s="48"/>
      <c r="J73" s="48"/>
      <c r="K73" s="48"/>
      <c r="L73" s="49"/>
      <c r="M73" s="9"/>
    </row>
    <row r="74" spans="1:16" x14ac:dyDescent="0.25">
      <c r="B74" s="263" t="str">
        <f>IF(Intro!$G$29="English",O74,P74)</f>
        <v>PAYS 15</v>
      </c>
      <c r="C74" s="264"/>
      <c r="D74" s="264"/>
      <c r="E74" s="264"/>
      <c r="F74" s="264"/>
      <c r="G74" s="264"/>
      <c r="H74" s="264"/>
      <c r="I74" s="264"/>
      <c r="J74" s="264"/>
      <c r="K74" s="264"/>
      <c r="L74" s="265"/>
      <c r="M74" s="9"/>
      <c r="O74" s="69" t="s">
        <v>842</v>
      </c>
      <c r="P74" s="69" t="s">
        <v>843</v>
      </c>
    </row>
    <row r="75" spans="1:16" ht="15.75" x14ac:dyDescent="0.25">
      <c r="B75" s="477" t="str">
        <f>IF(Intro!$G$29="English",O75,P75)</f>
        <v>Veuillez spécifier le pays d'origine ici :</v>
      </c>
      <c r="C75" s="478"/>
      <c r="D75" s="478"/>
      <c r="E75" s="474"/>
      <c r="F75" s="475"/>
      <c r="G75" s="475"/>
      <c r="H75" s="475"/>
      <c r="I75" s="476"/>
      <c r="J75" s="26"/>
      <c r="K75" s="26"/>
      <c r="L75" s="47"/>
      <c r="M75" s="9"/>
      <c r="O75" s="9" t="s">
        <v>815</v>
      </c>
      <c r="P75" s="9" t="s">
        <v>818</v>
      </c>
    </row>
    <row r="76" spans="1:16" x14ac:dyDescent="0.25">
      <c r="B76" s="79"/>
      <c r="C76" s="80"/>
      <c r="D76" s="80"/>
      <c r="E76" s="80"/>
      <c r="F76" s="80"/>
      <c r="G76" s="26"/>
      <c r="H76" s="26"/>
      <c r="I76" s="26"/>
      <c r="J76" s="26"/>
      <c r="K76" s="26"/>
      <c r="L76" s="16"/>
      <c r="M76" s="9"/>
    </row>
    <row r="77" spans="1:16" x14ac:dyDescent="0.25">
      <c r="B77" s="79"/>
      <c r="C77" s="80"/>
      <c r="D77" s="80"/>
      <c r="E77" s="80"/>
      <c r="F77" s="80"/>
      <c r="G77" s="113">
        <f>Variables!$B$6</f>
        <v>2023</v>
      </c>
      <c r="H77" s="113">
        <f>G77+1</f>
        <v>2024</v>
      </c>
      <c r="I77" s="113">
        <f>H77+1</f>
        <v>2025</v>
      </c>
      <c r="J77" s="26"/>
      <c r="K77" s="26"/>
      <c r="L77" s="50"/>
      <c r="M77" s="9"/>
      <c r="O77" s="17"/>
    </row>
    <row r="78" spans="1:16" s="10" customFormat="1" ht="14.25" customHeight="1" x14ac:dyDescent="0.25">
      <c r="A78" s="24"/>
      <c r="B78" s="479" t="str">
        <f>IF(Intro!$G$29="English",O78,P78)</f>
        <v>Importations au Canada</v>
      </c>
      <c r="C78" s="480"/>
      <c r="D78" s="480"/>
      <c r="E78" s="480"/>
      <c r="F78" s="480"/>
      <c r="G78" s="480"/>
      <c r="H78" s="480"/>
      <c r="I78" s="481"/>
      <c r="J78" s="26"/>
      <c r="K78" s="26"/>
      <c r="L78" s="50"/>
      <c r="O78" s="21" t="s">
        <v>143</v>
      </c>
      <c r="P78" s="10" t="s">
        <v>144</v>
      </c>
    </row>
    <row r="79" spans="1:16" ht="15" customHeight="1" x14ac:dyDescent="0.25">
      <c r="B79" s="297" t="str">
        <f>IF(Intro!$G$29="English",O79,P79)</f>
        <v>Importations</v>
      </c>
      <c r="C79" s="298"/>
      <c r="D79" s="482" t="str">
        <f>IF(Intro!$G$29="English",Variables!$B$23,Variables!$C$23)</f>
        <v>000 pi. ca.</v>
      </c>
      <c r="E79" s="482"/>
      <c r="F79" s="482"/>
      <c r="G79" s="81"/>
      <c r="H79" s="81"/>
      <c r="I79" s="81"/>
      <c r="J79" s="26"/>
      <c r="K79" s="26"/>
      <c r="L79" s="50"/>
      <c r="M79" s="9"/>
      <c r="O79" s="9" t="s">
        <v>51</v>
      </c>
      <c r="P79" s="9" t="s">
        <v>110</v>
      </c>
    </row>
    <row r="80" spans="1:16" ht="15" customHeight="1" x14ac:dyDescent="0.25">
      <c r="B80" s="297"/>
      <c r="C80" s="298"/>
      <c r="D80" s="482" t="str">
        <f>IF(Intro!G$29="English",O80,P80)</f>
        <v>valeur d'achat nette rendue (CAD)</v>
      </c>
      <c r="E80" s="482"/>
      <c r="F80" s="482"/>
      <c r="G80" s="81"/>
      <c r="H80" s="81"/>
      <c r="I80" s="81"/>
      <c r="J80" s="26"/>
      <c r="K80" s="26"/>
      <c r="L80" s="50"/>
      <c r="M80" s="9"/>
      <c r="O80" s="9" t="s">
        <v>227</v>
      </c>
      <c r="P80" s="9" t="s">
        <v>226</v>
      </c>
    </row>
    <row r="81" spans="1:16" ht="15" customHeight="1" x14ac:dyDescent="0.25">
      <c r="B81" s="297"/>
      <c r="C81" s="298"/>
      <c r="D81" s="482" t="str">
        <f>"$ / "&amp;IF(Intro!$G$29="English",Variables!$B$24,Variables!$C$24)</f>
        <v>$ / 000 pi. ca.</v>
      </c>
      <c r="E81" s="482"/>
      <c r="F81" s="482"/>
      <c r="G81" s="89" t="str">
        <f>IF(G79=0,"-",G80/G79)</f>
        <v>-</v>
      </c>
      <c r="H81" s="89" t="str">
        <f>IF(H79=0,"-",H80/H79)</f>
        <v>-</v>
      </c>
      <c r="I81" s="89" t="str">
        <f>IF(I79=0,"-",I80/I79)</f>
        <v>-</v>
      </c>
      <c r="J81" s="26"/>
      <c r="K81" s="26"/>
      <c r="L81" s="50"/>
      <c r="M81" s="9"/>
    </row>
    <row r="82" spans="1:16" s="10" customFormat="1" x14ac:dyDescent="0.25">
      <c r="A82" s="24"/>
      <c r="B82" s="483" t="str">
        <f>IF(Intro!$G$29="English",O82,P82)</f>
        <v>Ventes des importations au Canada</v>
      </c>
      <c r="C82" s="484"/>
      <c r="D82" s="484"/>
      <c r="E82" s="484"/>
      <c r="F82" s="484"/>
      <c r="G82" s="484"/>
      <c r="H82" s="484"/>
      <c r="I82" s="485"/>
      <c r="J82" s="26"/>
      <c r="K82" s="26"/>
      <c r="L82" s="50"/>
      <c r="O82" s="21" t="s">
        <v>343</v>
      </c>
      <c r="P82" s="10" t="s">
        <v>344</v>
      </c>
    </row>
    <row r="83" spans="1:16" ht="15" customHeight="1" x14ac:dyDescent="0.25">
      <c r="B83" s="297" t="str">
        <f>IF(Intro!$G$29="English",O82,P82)</f>
        <v>Ventes des importations au Canada</v>
      </c>
      <c r="C83" s="298"/>
      <c r="D83" s="482" t="str">
        <f>D79</f>
        <v>000 pi. ca.</v>
      </c>
      <c r="E83" s="482"/>
      <c r="F83" s="482"/>
      <c r="G83" s="81"/>
      <c r="H83" s="81"/>
      <c r="I83" s="81"/>
      <c r="J83" s="26"/>
      <c r="K83" s="26"/>
      <c r="L83" s="50"/>
      <c r="M83" s="9"/>
      <c r="O83" s="9" t="str">
        <f>"Sales to "&amp;Variables!$B$26&amp;" in Canada"</f>
        <v>Sales to  in Canada</v>
      </c>
      <c r="P83" s="9" t="str">
        <f>"Ventes aux "&amp;Variables!$C$26&amp;" au Canada"</f>
        <v>Ventes aux  au Canada</v>
      </c>
    </row>
    <row r="84" spans="1:16" ht="15" customHeight="1" x14ac:dyDescent="0.25">
      <c r="B84" s="297"/>
      <c r="C84" s="298"/>
      <c r="D84" s="482" t="str">
        <f>IF(Intro!G$29="English",O84,P84)</f>
        <v>valeur de vente nette rendue (CAD)</v>
      </c>
      <c r="E84" s="482"/>
      <c r="F84" s="482"/>
      <c r="G84" s="81"/>
      <c r="H84" s="81"/>
      <c r="I84" s="81"/>
      <c r="J84" s="26"/>
      <c r="K84" s="26"/>
      <c r="L84" s="50"/>
      <c r="M84" s="9"/>
      <c r="O84" s="9" t="s">
        <v>229</v>
      </c>
      <c r="P84" s="9" t="s">
        <v>228</v>
      </c>
    </row>
    <row r="85" spans="1:16" ht="15.75" customHeight="1" x14ac:dyDescent="0.25">
      <c r="B85" s="486"/>
      <c r="C85" s="360"/>
      <c r="D85" s="487" t="str">
        <f>D81</f>
        <v>$ / 000 pi. ca.</v>
      </c>
      <c r="E85" s="487"/>
      <c r="F85" s="487"/>
      <c r="G85" s="89" t="str">
        <f>IF(G83=0,"-",G84/G83)</f>
        <v>-</v>
      </c>
      <c r="H85" s="89" t="str">
        <f>IF(H83=0,"-",H84/H83)</f>
        <v>-</v>
      </c>
      <c r="I85" s="89" t="str">
        <f>IF(I83=0,"-",I84/I83)</f>
        <v>-</v>
      </c>
      <c r="J85" s="26"/>
      <c r="K85" s="26"/>
      <c r="L85" s="50"/>
      <c r="M85" s="9"/>
    </row>
    <row r="86" spans="1:16" x14ac:dyDescent="0.25">
      <c r="B86" s="51"/>
      <c r="C86" s="48"/>
      <c r="D86" s="48"/>
      <c r="E86" s="48"/>
      <c r="F86" s="48"/>
      <c r="G86" s="48"/>
      <c r="H86" s="48"/>
      <c r="I86" s="48"/>
      <c r="J86" s="48"/>
      <c r="K86" s="48"/>
      <c r="L86" s="49"/>
      <c r="M86" s="9"/>
    </row>
  </sheetData>
  <sheetProtection algorithmName="SHA-512" hashValue="o33ue9kNmH/o9oJ5A5g7Gk/DPj0cpFzGrOUNkZx9hcScEuvn1SpG4nG3atiAJiUrSEJVnG1RRspCpAJWjm4HlA==" saltValue="6KHVBeTsI4Y20Z4cq9RXRA==" spinCount="100000" sheet="1" objects="1" scenarios="1" selectLockedCells="1"/>
  <mergeCells count="81">
    <mergeCell ref="B10:L11"/>
    <mergeCell ref="B4:L4"/>
    <mergeCell ref="B5:L5"/>
    <mergeCell ref="B6:L6"/>
    <mergeCell ref="B8:L8"/>
    <mergeCell ref="B9:L9"/>
    <mergeCell ref="B18:L18"/>
    <mergeCell ref="B12:L12"/>
    <mergeCell ref="B13:L13"/>
    <mergeCell ref="B14:L14"/>
    <mergeCell ref="B15:L15"/>
    <mergeCell ref="B16:L16"/>
    <mergeCell ref="B17:L17"/>
    <mergeCell ref="B30:I30"/>
    <mergeCell ref="B19:L19"/>
    <mergeCell ref="B20:L20"/>
    <mergeCell ref="B21:F21"/>
    <mergeCell ref="B22:L22"/>
    <mergeCell ref="B23:D23"/>
    <mergeCell ref="E23:I23"/>
    <mergeCell ref="B26:I26"/>
    <mergeCell ref="B27:C29"/>
    <mergeCell ref="D27:F27"/>
    <mergeCell ref="D28:F28"/>
    <mergeCell ref="D29:F29"/>
    <mergeCell ref="B43:I43"/>
    <mergeCell ref="B35:L35"/>
    <mergeCell ref="B36:D36"/>
    <mergeCell ref="E36:I36"/>
    <mergeCell ref="B31:C33"/>
    <mergeCell ref="D31:F31"/>
    <mergeCell ref="D32:F32"/>
    <mergeCell ref="D33:F33"/>
    <mergeCell ref="B39:I39"/>
    <mergeCell ref="B40:C42"/>
    <mergeCell ref="D40:F40"/>
    <mergeCell ref="D41:F41"/>
    <mergeCell ref="D42:F42"/>
    <mergeCell ref="B56:I56"/>
    <mergeCell ref="B48:L48"/>
    <mergeCell ref="B49:D49"/>
    <mergeCell ref="E49:I49"/>
    <mergeCell ref="B44:C46"/>
    <mergeCell ref="D44:F44"/>
    <mergeCell ref="D45:F45"/>
    <mergeCell ref="D46:F46"/>
    <mergeCell ref="B52:I52"/>
    <mergeCell ref="B53:C55"/>
    <mergeCell ref="D53:F53"/>
    <mergeCell ref="D54:F54"/>
    <mergeCell ref="D55:F55"/>
    <mergeCell ref="B69:I69"/>
    <mergeCell ref="B61:L61"/>
    <mergeCell ref="B62:D62"/>
    <mergeCell ref="E62:I62"/>
    <mergeCell ref="B57:C59"/>
    <mergeCell ref="D57:F57"/>
    <mergeCell ref="D58:F58"/>
    <mergeCell ref="D59:F59"/>
    <mergeCell ref="B65:I65"/>
    <mergeCell ref="B66:C68"/>
    <mergeCell ref="D66:F66"/>
    <mergeCell ref="D67:F67"/>
    <mergeCell ref="D68:F68"/>
    <mergeCell ref="B74:L74"/>
    <mergeCell ref="B75:D75"/>
    <mergeCell ref="E75:I75"/>
    <mergeCell ref="B70:C72"/>
    <mergeCell ref="D70:F70"/>
    <mergeCell ref="D71:F71"/>
    <mergeCell ref="D72:F72"/>
    <mergeCell ref="B83:C85"/>
    <mergeCell ref="D83:F83"/>
    <mergeCell ref="D84:F84"/>
    <mergeCell ref="D85:F85"/>
    <mergeCell ref="B78:I78"/>
    <mergeCell ref="B79:C81"/>
    <mergeCell ref="D79:F79"/>
    <mergeCell ref="D80:F80"/>
    <mergeCell ref="D81:F81"/>
    <mergeCell ref="B82:I82"/>
  </mergeCells>
  <dataValidations count="3">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I28 G31:I32 G40:I41 G44:I45 G53:I54 G57:I58 G66:I67 G70:I71 G79:I80 G83:I84" xr:uid="{DD01E1C2-D8EB-40CF-A4FD-0118E0FD8479}">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3:I33 G29:I29 G46:I46 G42:I42 G59:I59 G55:I55 G72:I72 G68:I68 G85:I85 G81:I81" xr:uid="{BEAB20F5-4D2B-46CD-AFE0-ACE22FECA6B8}">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1" xr:uid="{D8BA52A7-913B-4C7C-BA62-E565B38D94BD}">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3"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76B1AAC-722E-4DC5-A4BC-AD30CBC850DA}">
          <x14:formula1>
            <xm:f>Variables!$D$80:$D$327</xm:f>
          </x14:formula1>
          <xm:sqref>E62 E75 E49 E36 E23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138B8-F6D2-41F7-9DE8-A76707D91E90}">
  <sheetPr>
    <tabColor rgb="FF92D050"/>
    <pageSetUpPr fitToPage="1"/>
  </sheetPr>
  <dimension ref="A1:P86"/>
  <sheetViews>
    <sheetView showGridLines="0" zoomScaleNormal="100" zoomScaleSheetLayoutView="55" workbookViewId="0"/>
  </sheetViews>
  <sheetFormatPr defaultColWidth="9.28515625" defaultRowHeight="14.25" x14ac:dyDescent="0.25"/>
  <cols>
    <col min="1" max="1" width="1.7109375" style="7" customWidth="1"/>
    <col min="2" max="12" width="14.5703125" style="1" customWidth="1"/>
    <col min="13" max="13" width="6.28515625" style="8" customWidth="1"/>
    <col min="14" max="14" width="9.28515625" style="9" customWidth="1"/>
    <col min="15" max="15" width="10.7109375" style="9" hidden="1" customWidth="1"/>
    <col min="16" max="16" width="8.7109375" style="9" hidden="1" customWidth="1"/>
    <col min="17" max="17" width="9.28515625" style="9" customWidth="1"/>
    <col min="18" max="16384" width="9.28515625" style="9"/>
  </cols>
  <sheetData>
    <row r="1" spans="1:16" x14ac:dyDescent="0.25">
      <c r="O1" s="9" t="s">
        <v>323</v>
      </c>
      <c r="P1" s="9" t="s">
        <v>323</v>
      </c>
    </row>
    <row r="2" spans="1:16" x14ac:dyDescent="0.25">
      <c r="B2" s="11" t="str">
        <f>Pro!B2</f>
        <v>PROTÉGÉ</v>
      </c>
      <c r="C2" s="11"/>
      <c r="D2" s="11"/>
      <c r="O2" s="10" t="s">
        <v>53</v>
      </c>
      <c r="P2" s="10" t="s">
        <v>69</v>
      </c>
    </row>
    <row r="3" spans="1:16" x14ac:dyDescent="0.25">
      <c r="B3" s="12"/>
      <c r="C3" s="12"/>
      <c r="D3" s="12"/>
      <c r="O3" s="2"/>
      <c r="P3" s="2"/>
    </row>
    <row r="4" spans="1:16" s="2" customFormat="1" x14ac:dyDescent="0.25">
      <c r="A4" s="4"/>
      <c r="B4" s="321" t="str">
        <f>Info!B4</f>
        <v>QUESTIONNAIRE À L'INTENTION DES IMPORTATEURS</v>
      </c>
      <c r="C4" s="322"/>
      <c r="D4" s="322"/>
      <c r="E4" s="322"/>
      <c r="F4" s="322"/>
      <c r="G4" s="322"/>
      <c r="H4" s="322"/>
      <c r="I4" s="322"/>
      <c r="J4" s="322"/>
      <c r="K4" s="322"/>
      <c r="L4" s="323"/>
      <c r="M4" s="20"/>
      <c r="N4" s="20"/>
      <c r="O4" s="18"/>
      <c r="P4" s="18"/>
    </row>
    <row r="5" spans="1:16" s="2" customFormat="1" x14ac:dyDescent="0.25">
      <c r="A5" s="4"/>
      <c r="B5" s="375" t="str">
        <f>Info!B5</f>
        <v>GC-2026-001</v>
      </c>
      <c r="C5" s="376"/>
      <c r="D5" s="376"/>
      <c r="E5" s="376"/>
      <c r="F5" s="376"/>
      <c r="G5" s="376"/>
      <c r="H5" s="376"/>
      <c r="I5" s="376"/>
      <c r="J5" s="376"/>
      <c r="K5" s="376"/>
      <c r="L5" s="377"/>
      <c r="M5" s="20"/>
      <c r="N5" s="20"/>
      <c r="O5" s="18"/>
      <c r="P5" s="18"/>
    </row>
    <row r="6" spans="1:16" s="6" customFormat="1" x14ac:dyDescent="0.25">
      <c r="A6" s="4"/>
      <c r="B6" s="375" t="str">
        <f>Info!B6</f>
        <v>PRODUITS DU BOIS - PLANCHERS DE BOIS FRANCS MASSIF ET D'INGÉNIERIE</v>
      </c>
      <c r="C6" s="376"/>
      <c r="D6" s="376"/>
      <c r="E6" s="376"/>
      <c r="F6" s="376"/>
      <c r="G6" s="376"/>
      <c r="H6" s="376"/>
      <c r="I6" s="376"/>
      <c r="J6" s="376"/>
      <c r="K6" s="376"/>
      <c r="L6" s="377"/>
      <c r="M6" s="18"/>
      <c r="N6" s="18"/>
      <c r="O6" s="14"/>
      <c r="P6" s="14"/>
    </row>
    <row r="7" spans="1:16" s="6" customFormat="1" x14ac:dyDescent="0.25">
      <c r="A7" s="4"/>
      <c r="B7" s="90"/>
      <c r="C7" s="91"/>
      <c r="D7" s="91"/>
      <c r="E7" s="91"/>
      <c r="F7" s="91"/>
      <c r="G7" s="91"/>
      <c r="H7" s="91"/>
      <c r="I7" s="91"/>
      <c r="J7" s="91"/>
      <c r="K7" s="91"/>
      <c r="L7" s="92"/>
      <c r="M7" s="18"/>
      <c r="N7" s="18"/>
      <c r="O7" s="19"/>
    </row>
    <row r="8" spans="1:16" s="6" customFormat="1" x14ac:dyDescent="0.25">
      <c r="A8" s="4"/>
      <c r="B8" s="378" t="str">
        <f>Public!B8</f>
        <v>Les marchandises dans les questions suivantes font référence aux marchandises comme définies dans la description du produit de l'onglet Intro.</v>
      </c>
      <c r="C8" s="379"/>
      <c r="D8" s="379"/>
      <c r="E8" s="379"/>
      <c r="F8" s="379"/>
      <c r="G8" s="379"/>
      <c r="H8" s="379"/>
      <c r="I8" s="379"/>
      <c r="J8" s="379"/>
      <c r="K8" s="379"/>
      <c r="L8" s="380"/>
      <c r="M8" s="18"/>
      <c r="N8" s="18"/>
      <c r="O8" s="14"/>
      <c r="P8" s="14"/>
    </row>
    <row r="9" spans="1:16" s="6" customFormat="1" x14ac:dyDescent="0.25">
      <c r="A9" s="4"/>
      <c r="B9" s="378" t="str">
        <f>Public!B9</f>
        <v>Des informations sur le produit et un glossaire de termes sont disponibles dans l'onglet Info.</v>
      </c>
      <c r="C9" s="379"/>
      <c r="D9" s="379"/>
      <c r="E9" s="379"/>
      <c r="F9" s="379"/>
      <c r="G9" s="379"/>
      <c r="H9" s="379"/>
      <c r="I9" s="379"/>
      <c r="J9" s="379"/>
      <c r="K9" s="379"/>
      <c r="L9" s="380"/>
      <c r="M9" s="18"/>
      <c r="N9" s="18"/>
      <c r="O9" s="14"/>
    </row>
    <row r="10" spans="1:16" s="6" customFormat="1" x14ac:dyDescent="0.25">
      <c r="A10" s="4"/>
      <c r="B10" s="378"/>
      <c r="C10" s="379"/>
      <c r="D10" s="379"/>
      <c r="E10" s="379"/>
      <c r="F10" s="379"/>
      <c r="G10" s="379"/>
      <c r="H10" s="379"/>
      <c r="I10" s="379"/>
      <c r="J10" s="379"/>
      <c r="K10" s="379"/>
      <c r="L10" s="380"/>
      <c r="M10" s="18"/>
      <c r="N10" s="18"/>
      <c r="O10" s="9" t="s">
        <v>225</v>
      </c>
      <c r="P10" s="9" t="s">
        <v>224</v>
      </c>
    </row>
    <row r="11" spans="1:16" s="6" customFormat="1" x14ac:dyDescent="0.25">
      <c r="A11" s="4"/>
      <c r="B11" s="378"/>
      <c r="C11" s="379"/>
      <c r="D11" s="379"/>
      <c r="E11" s="379"/>
      <c r="F11" s="379"/>
      <c r="G11" s="379"/>
      <c r="H11" s="379"/>
      <c r="I11" s="379"/>
      <c r="J11" s="379"/>
      <c r="K11" s="379"/>
      <c r="L11" s="380"/>
      <c r="M11" s="18"/>
      <c r="N11" s="18"/>
      <c r="O11" s="14"/>
      <c r="P11" s="14"/>
    </row>
    <row r="12" spans="1:16" s="6" customFormat="1" x14ac:dyDescent="0.25">
      <c r="A12" s="4"/>
      <c r="B12" s="378" t="str">
        <f>Pro!B12</f>
        <v>Pour les questions de cet onglet, notez ce qui suit :</v>
      </c>
      <c r="C12" s="379"/>
      <c r="D12" s="379"/>
      <c r="E12" s="379"/>
      <c r="F12" s="379"/>
      <c r="G12" s="379"/>
      <c r="H12" s="379"/>
      <c r="I12" s="379"/>
      <c r="J12" s="379"/>
      <c r="K12" s="379"/>
      <c r="L12" s="380"/>
      <c r="M12" s="18"/>
      <c r="N12" s="18"/>
      <c r="O12" s="14"/>
      <c r="P12" s="14"/>
    </row>
    <row r="13" spans="1:16" s="6" customFormat="1" ht="26.25" customHeight="1" x14ac:dyDescent="0.25">
      <c r="A13" s="4"/>
      <c r="B13" s="467" t="str">
        <f>Pro!B13</f>
        <v xml:space="preserve">• Veuillez indiquer seulement les ventes effectuées à partir des importations de votre entreprise. Les ventes de marchandises achetées auprès de producteurs canadiens doivent être exclues. </v>
      </c>
      <c r="C13" s="468"/>
      <c r="D13" s="468"/>
      <c r="E13" s="468"/>
      <c r="F13" s="468"/>
      <c r="G13" s="468"/>
      <c r="H13" s="468"/>
      <c r="I13" s="468"/>
      <c r="J13" s="468"/>
      <c r="K13" s="468"/>
      <c r="L13" s="469"/>
      <c r="M13" s="18"/>
      <c r="N13" s="18"/>
      <c r="O13" s="14"/>
      <c r="P13" s="14"/>
    </row>
    <row r="14" spans="1:16" s="6" customFormat="1" x14ac:dyDescent="0.25">
      <c r="A14" s="4"/>
      <c r="B14" s="378" t="str">
        <f>Pro!B14</f>
        <v>• Déclarez toutes les ventes aux entreprises associées canadiennes et étrangères.</v>
      </c>
      <c r="C14" s="379"/>
      <c r="D14" s="379"/>
      <c r="E14" s="379"/>
      <c r="F14" s="379"/>
      <c r="G14" s="379"/>
      <c r="H14" s="379"/>
      <c r="I14" s="379"/>
      <c r="J14" s="379"/>
      <c r="K14" s="379"/>
      <c r="L14" s="380"/>
      <c r="M14" s="18"/>
      <c r="N14" s="18"/>
      <c r="O14" s="14"/>
      <c r="P14" s="14"/>
    </row>
    <row r="15" spans="1:16" s="6" customFormat="1" x14ac:dyDescent="0.25">
      <c r="A15" s="4"/>
      <c r="B15" s="378" t="str">
        <f>Pro!B15</f>
        <v>• Déclarez toutes les ventes à compter de la date de l’expédition au client ou à son entrepôt.</v>
      </c>
      <c r="C15" s="379"/>
      <c r="D15" s="379"/>
      <c r="E15" s="379"/>
      <c r="F15" s="379"/>
      <c r="G15" s="379"/>
      <c r="H15" s="379"/>
      <c r="I15" s="379"/>
      <c r="J15" s="379"/>
      <c r="K15" s="379"/>
      <c r="L15" s="380"/>
      <c r="M15" s="18"/>
      <c r="N15" s="18"/>
      <c r="O15" s="14"/>
      <c r="P15" s="14"/>
    </row>
    <row r="16" spans="1:16" s="6" customFormat="1" x14ac:dyDescent="0.25">
      <c r="A16" s="4"/>
      <c r="B16" s="378" t="str">
        <f>Pro!B16</f>
        <v>• Déclarez toutes les valeurs en dollars canadiens.</v>
      </c>
      <c r="C16" s="379"/>
      <c r="D16" s="379"/>
      <c r="E16" s="379"/>
      <c r="F16" s="379"/>
      <c r="G16" s="379"/>
      <c r="H16" s="379"/>
      <c r="I16" s="379"/>
      <c r="J16" s="379"/>
      <c r="K16" s="379"/>
      <c r="L16" s="380"/>
      <c r="M16" s="18"/>
      <c r="N16" s="18"/>
      <c r="O16" s="14"/>
      <c r="P16" s="14"/>
    </row>
    <row r="17" spans="1:16" s="6" customFormat="1" x14ac:dyDescent="0.25">
      <c r="A17" s="4"/>
      <c r="B17" s="381" t="str">
        <f>IF(Intro!$G$29="English",O17,P17)</f>
        <v>• Si votre entreprise est un utilisateur final ou un détaillant, elle n’a pas besoin de déclarer ses ventes d’importations ou ses stocks d’importations.</v>
      </c>
      <c r="C17" s="382"/>
      <c r="D17" s="382"/>
      <c r="E17" s="382"/>
      <c r="F17" s="382"/>
      <c r="G17" s="382"/>
      <c r="H17" s="382"/>
      <c r="I17" s="382"/>
      <c r="J17" s="382"/>
      <c r="K17" s="382"/>
      <c r="L17" s="383"/>
      <c r="M17" s="18"/>
      <c r="N17" s="18"/>
      <c r="O17" s="14" t="s">
        <v>176</v>
      </c>
      <c r="P17" s="14" t="s">
        <v>177</v>
      </c>
    </row>
    <row r="18" spans="1:16" s="6" customFormat="1" ht="15.75" customHeight="1" x14ac:dyDescent="0.25">
      <c r="A18" s="4"/>
      <c r="B18" s="470" t="str">
        <f>IF(Intro!$G$29="English",Variables!$B$332,Variables!$C$332)</f>
        <v>N'INCLUEZ PAS DANS VOTRE RÉPONSE LA VALEUR DE TOUT SERVICE COMMERCIAL, TEL QUE L'INSTALLATION</v>
      </c>
      <c r="C18" s="470"/>
      <c r="D18" s="470"/>
      <c r="E18" s="470"/>
      <c r="F18" s="470"/>
      <c r="G18" s="470"/>
      <c r="H18" s="470"/>
      <c r="I18" s="470"/>
      <c r="J18" s="470"/>
      <c r="K18" s="470"/>
      <c r="L18" s="470"/>
      <c r="O18" s="14"/>
      <c r="P18" s="14"/>
    </row>
    <row r="19" spans="1:16" ht="14.25" customHeight="1" x14ac:dyDescent="0.25">
      <c r="B19" s="263" t="str">
        <f>IF(Intro!$G$29="English",O19,P19)</f>
        <v>IMPORTATIONS ET VENTES</v>
      </c>
      <c r="C19" s="264"/>
      <c r="D19" s="264"/>
      <c r="E19" s="264"/>
      <c r="F19" s="264"/>
      <c r="G19" s="264"/>
      <c r="H19" s="264"/>
      <c r="I19" s="264"/>
      <c r="J19" s="264"/>
      <c r="K19" s="264"/>
      <c r="L19" s="265"/>
      <c r="M19" s="9"/>
      <c r="O19" s="69" t="s">
        <v>222</v>
      </c>
      <c r="P19" s="69" t="s">
        <v>223</v>
      </c>
    </row>
    <row r="20" spans="1:16" x14ac:dyDescent="0.25">
      <c r="B20" s="388" t="s">
        <v>12</v>
      </c>
      <c r="C20" s="389"/>
      <c r="D20" s="389"/>
      <c r="E20" s="389"/>
      <c r="F20" s="389"/>
      <c r="G20" s="389"/>
      <c r="H20" s="389"/>
      <c r="I20" s="389"/>
      <c r="J20" s="389"/>
      <c r="K20" s="389"/>
      <c r="L20" s="390"/>
      <c r="M20" s="9"/>
    </row>
    <row r="21" spans="1:16" ht="24" customHeight="1" x14ac:dyDescent="0.25">
      <c r="B21" s="342" t="str">
        <f>IF(Intro!$G$29="English",O21,P21)</f>
        <v xml:space="preserve">Indiquez les importations et les ventes de marchandises de votre entreprise, par pays. </v>
      </c>
      <c r="C21" s="343"/>
      <c r="D21" s="343"/>
      <c r="E21" s="343"/>
      <c r="F21" s="343"/>
      <c r="G21" s="26"/>
      <c r="H21" s="26"/>
      <c r="I21" s="26"/>
      <c r="J21" s="26"/>
      <c r="K21" s="26"/>
      <c r="L21" s="47"/>
      <c r="M21" s="9"/>
      <c r="O21" s="9" t="s">
        <v>780</v>
      </c>
      <c r="P21" s="9" t="s">
        <v>781</v>
      </c>
    </row>
    <row r="22" spans="1:16" x14ac:dyDescent="0.25">
      <c r="B22" s="263" t="str">
        <f>IF(Intro!$G$29="English",O22,P22)</f>
        <v>PAYS 16</v>
      </c>
      <c r="C22" s="264"/>
      <c r="D22" s="264"/>
      <c r="E22" s="264"/>
      <c r="F22" s="264"/>
      <c r="G22" s="264"/>
      <c r="H22" s="264"/>
      <c r="I22" s="264"/>
      <c r="J22" s="264"/>
      <c r="K22" s="264"/>
      <c r="L22" s="265"/>
      <c r="M22" s="9"/>
      <c r="O22" s="69" t="s">
        <v>844</v>
      </c>
      <c r="P22" s="69" t="s">
        <v>845</v>
      </c>
    </row>
    <row r="23" spans="1:16" ht="15.75" customHeight="1" x14ac:dyDescent="0.25">
      <c r="B23" s="477" t="str">
        <f>IF(Intro!$G$29="English",O23,P23)</f>
        <v>Veuillez spécifier le pays d'origine ici :</v>
      </c>
      <c r="C23" s="478"/>
      <c r="D23" s="478"/>
      <c r="E23" s="474"/>
      <c r="F23" s="475"/>
      <c r="G23" s="475"/>
      <c r="H23" s="475"/>
      <c r="I23" s="476"/>
      <c r="J23" s="26"/>
      <c r="K23" s="26"/>
      <c r="L23" s="47"/>
      <c r="M23" s="9"/>
      <c r="O23" s="9" t="s">
        <v>815</v>
      </c>
      <c r="P23" s="9" t="s">
        <v>818</v>
      </c>
    </row>
    <row r="24" spans="1:16" x14ac:dyDescent="0.25">
      <c r="B24" s="79"/>
      <c r="C24" s="80"/>
      <c r="D24" s="80"/>
      <c r="E24" s="80"/>
      <c r="F24" s="80"/>
      <c r="G24" s="26"/>
      <c r="H24" s="26"/>
      <c r="I24" s="26"/>
      <c r="J24" s="26"/>
      <c r="K24" s="26"/>
      <c r="L24" s="16"/>
      <c r="M24" s="9"/>
    </row>
    <row r="25" spans="1:16" x14ac:dyDescent="0.25">
      <c r="B25" s="79"/>
      <c r="C25" s="80"/>
      <c r="D25" s="80"/>
      <c r="E25" s="80"/>
      <c r="F25" s="80"/>
      <c r="G25" s="113">
        <f>Variables!$B$6</f>
        <v>2023</v>
      </c>
      <c r="H25" s="113">
        <f>G25+1</f>
        <v>2024</v>
      </c>
      <c r="I25" s="113">
        <f>H25+1</f>
        <v>2025</v>
      </c>
      <c r="J25" s="26"/>
      <c r="K25" s="26"/>
      <c r="L25" s="50"/>
      <c r="M25" s="9"/>
      <c r="O25" s="17"/>
    </row>
    <row r="26" spans="1:16" s="10" customFormat="1" ht="14.25" customHeight="1" x14ac:dyDescent="0.25">
      <c r="A26" s="24"/>
      <c r="B26" s="479" t="str">
        <f>IF(Intro!$G$29="English",O26,P26)</f>
        <v>Importations au Canada</v>
      </c>
      <c r="C26" s="480"/>
      <c r="D26" s="480"/>
      <c r="E26" s="480"/>
      <c r="F26" s="480"/>
      <c r="G26" s="480"/>
      <c r="H26" s="480"/>
      <c r="I26" s="481"/>
      <c r="J26" s="26"/>
      <c r="K26" s="26"/>
      <c r="L26" s="50"/>
      <c r="O26" s="21" t="s">
        <v>143</v>
      </c>
      <c r="P26" s="10" t="s">
        <v>144</v>
      </c>
    </row>
    <row r="27" spans="1:16" ht="15" customHeight="1" x14ac:dyDescent="0.25">
      <c r="B27" s="297" t="str">
        <f>IF(Intro!$G$29="English",O27,P27)</f>
        <v>Importations</v>
      </c>
      <c r="C27" s="298"/>
      <c r="D27" s="482" t="str">
        <f>IF(Intro!$G$29="English",Variables!$B$23,Variables!$C$23)</f>
        <v>000 pi. ca.</v>
      </c>
      <c r="E27" s="482"/>
      <c r="F27" s="482"/>
      <c r="G27" s="81"/>
      <c r="H27" s="81"/>
      <c r="I27" s="81"/>
      <c r="J27" s="26"/>
      <c r="K27" s="26"/>
      <c r="L27" s="50"/>
      <c r="M27" s="9"/>
      <c r="O27" s="9" t="s">
        <v>51</v>
      </c>
      <c r="P27" s="9" t="s">
        <v>110</v>
      </c>
    </row>
    <row r="28" spans="1:16" ht="15" customHeight="1" x14ac:dyDescent="0.25">
      <c r="B28" s="297"/>
      <c r="C28" s="298"/>
      <c r="D28" s="482" t="str">
        <f>IF(Intro!G$29="English",O28,P28)</f>
        <v>valeur d'achat nette rendue (CAD)</v>
      </c>
      <c r="E28" s="482"/>
      <c r="F28" s="482"/>
      <c r="G28" s="81"/>
      <c r="H28" s="81"/>
      <c r="I28" s="81"/>
      <c r="J28" s="26"/>
      <c r="K28" s="26"/>
      <c r="L28" s="50"/>
      <c r="M28" s="9"/>
      <c r="O28" s="9" t="s">
        <v>227</v>
      </c>
      <c r="P28" s="9" t="s">
        <v>226</v>
      </c>
    </row>
    <row r="29" spans="1:16" ht="15" customHeight="1" x14ac:dyDescent="0.25">
      <c r="B29" s="297"/>
      <c r="C29" s="298"/>
      <c r="D29" s="482" t="str">
        <f>"$ / "&amp;IF(Intro!$G$29="English",Variables!$B$24,Variables!$C$24)</f>
        <v>$ / 000 pi. ca.</v>
      </c>
      <c r="E29" s="482"/>
      <c r="F29" s="482"/>
      <c r="G29" s="89" t="str">
        <f>IF(G27=0,"-",G28/G27)</f>
        <v>-</v>
      </c>
      <c r="H29" s="89" t="str">
        <f>IF(H27=0,"-",H28/H27)</f>
        <v>-</v>
      </c>
      <c r="I29" s="89" t="str">
        <f>IF(I27=0,"-",I28/I27)</f>
        <v>-</v>
      </c>
      <c r="J29" s="26"/>
      <c r="K29" s="26"/>
      <c r="L29" s="50"/>
      <c r="M29" s="9"/>
    </row>
    <row r="30" spans="1:16" s="10" customFormat="1" x14ac:dyDescent="0.25">
      <c r="A30" s="24"/>
      <c r="B30" s="483" t="str">
        <f>IF(Intro!$G$29="English",O30,P30)</f>
        <v>Ventes des importations au Canada</v>
      </c>
      <c r="C30" s="484"/>
      <c r="D30" s="484"/>
      <c r="E30" s="484"/>
      <c r="F30" s="484"/>
      <c r="G30" s="484"/>
      <c r="H30" s="484"/>
      <c r="I30" s="485"/>
      <c r="J30" s="26"/>
      <c r="K30" s="26"/>
      <c r="L30" s="50"/>
      <c r="O30" s="21" t="s">
        <v>343</v>
      </c>
      <c r="P30" s="10" t="s">
        <v>344</v>
      </c>
    </row>
    <row r="31" spans="1:16" ht="15" customHeight="1" x14ac:dyDescent="0.25">
      <c r="B31" s="297" t="str">
        <f>IF(Intro!$G$29="English",O30,P30)</f>
        <v>Ventes des importations au Canada</v>
      </c>
      <c r="C31" s="298"/>
      <c r="D31" s="482" t="str">
        <f>D27</f>
        <v>000 pi. ca.</v>
      </c>
      <c r="E31" s="482"/>
      <c r="F31" s="482"/>
      <c r="G31" s="81"/>
      <c r="H31" s="81"/>
      <c r="I31" s="81"/>
      <c r="J31" s="26"/>
      <c r="K31" s="26"/>
      <c r="L31" s="50"/>
      <c r="M31" s="9"/>
      <c r="O31" s="9" t="str">
        <f>"Sales to "&amp;Variables!$B$26&amp;" in Canada"</f>
        <v>Sales to  in Canada</v>
      </c>
      <c r="P31" s="9" t="str">
        <f>"Ventes aux "&amp;Variables!$C$26&amp;" au Canada"</f>
        <v>Ventes aux  au Canada</v>
      </c>
    </row>
    <row r="32" spans="1:16" ht="15" customHeight="1" x14ac:dyDescent="0.25">
      <c r="B32" s="297"/>
      <c r="C32" s="298"/>
      <c r="D32" s="482" t="str">
        <f>IF(Intro!G$29="English",O32,P32)</f>
        <v>valeur de vente nette rendue (CAD)</v>
      </c>
      <c r="E32" s="482"/>
      <c r="F32" s="482"/>
      <c r="G32" s="81"/>
      <c r="H32" s="81"/>
      <c r="I32" s="81"/>
      <c r="J32" s="26"/>
      <c r="K32" s="26"/>
      <c r="L32" s="50"/>
      <c r="M32" s="9"/>
      <c r="O32" s="9" t="s">
        <v>229</v>
      </c>
      <c r="P32" s="9" t="s">
        <v>228</v>
      </c>
    </row>
    <row r="33" spans="1:16" ht="15.75" customHeight="1" x14ac:dyDescent="0.25">
      <c r="B33" s="486"/>
      <c r="C33" s="360"/>
      <c r="D33" s="487" t="str">
        <f>D29</f>
        <v>$ / 000 pi. ca.</v>
      </c>
      <c r="E33" s="487"/>
      <c r="F33" s="487"/>
      <c r="G33" s="89" t="str">
        <f>IF(G31=0,"-",G32/G31)</f>
        <v>-</v>
      </c>
      <c r="H33" s="89" t="str">
        <f>IF(H31=0,"-",H32/H31)</f>
        <v>-</v>
      </c>
      <c r="I33" s="89" t="str">
        <f>IF(I31=0,"-",I32/I31)</f>
        <v>-</v>
      </c>
      <c r="J33" s="26"/>
      <c r="K33" s="26"/>
      <c r="L33" s="50"/>
      <c r="M33" s="9"/>
    </row>
    <row r="34" spans="1:16" x14ac:dyDescent="0.25">
      <c r="B34" s="51"/>
      <c r="C34" s="48"/>
      <c r="D34" s="48"/>
      <c r="E34" s="48"/>
      <c r="F34" s="48"/>
      <c r="G34" s="48"/>
      <c r="H34" s="48"/>
      <c r="I34" s="48"/>
      <c r="J34" s="48"/>
      <c r="K34" s="48"/>
      <c r="L34" s="49"/>
      <c r="M34" s="9"/>
    </row>
    <row r="35" spans="1:16" x14ac:dyDescent="0.25">
      <c r="B35" s="263" t="str">
        <f>IF(Intro!$G$29="English",O35,P35)</f>
        <v>PAYS 17</v>
      </c>
      <c r="C35" s="264"/>
      <c r="D35" s="264"/>
      <c r="E35" s="264"/>
      <c r="F35" s="264"/>
      <c r="G35" s="264"/>
      <c r="H35" s="264"/>
      <c r="I35" s="264"/>
      <c r="J35" s="264"/>
      <c r="K35" s="264"/>
      <c r="L35" s="265"/>
      <c r="M35" s="9"/>
      <c r="O35" s="69" t="s">
        <v>846</v>
      </c>
      <c r="P35" s="69" t="s">
        <v>847</v>
      </c>
    </row>
    <row r="36" spans="1:16" ht="15.75" x14ac:dyDescent="0.25">
      <c r="B36" s="477" t="str">
        <f>IF(Intro!$G$29="English",O36,P36)</f>
        <v>Veuillez spécifier le pays d'origine ici :</v>
      </c>
      <c r="C36" s="478"/>
      <c r="D36" s="478"/>
      <c r="E36" s="474"/>
      <c r="F36" s="475"/>
      <c r="G36" s="475"/>
      <c r="H36" s="475"/>
      <c r="I36" s="476"/>
      <c r="J36" s="26"/>
      <c r="K36" s="26"/>
      <c r="L36" s="47"/>
      <c r="M36" s="9"/>
      <c r="O36" s="9" t="s">
        <v>815</v>
      </c>
      <c r="P36" s="9" t="s">
        <v>818</v>
      </c>
    </row>
    <row r="37" spans="1:16" x14ac:dyDescent="0.25">
      <c r="B37" s="79"/>
      <c r="C37" s="80"/>
      <c r="D37" s="80"/>
      <c r="E37" s="80"/>
      <c r="F37" s="80"/>
      <c r="G37" s="26"/>
      <c r="H37" s="26"/>
      <c r="I37" s="26"/>
      <c r="J37" s="26"/>
      <c r="K37" s="26"/>
      <c r="L37" s="16"/>
      <c r="M37" s="9"/>
    </row>
    <row r="38" spans="1:16" x14ac:dyDescent="0.25">
      <c r="B38" s="79"/>
      <c r="C38" s="80"/>
      <c r="D38" s="80"/>
      <c r="E38" s="80"/>
      <c r="F38" s="80"/>
      <c r="G38" s="113">
        <f>Variables!$B$6</f>
        <v>2023</v>
      </c>
      <c r="H38" s="113">
        <f>G38+1</f>
        <v>2024</v>
      </c>
      <c r="I38" s="113">
        <f>H38+1</f>
        <v>2025</v>
      </c>
      <c r="J38" s="26"/>
      <c r="K38" s="26"/>
      <c r="L38" s="50"/>
      <c r="M38" s="9"/>
      <c r="O38" s="17"/>
    </row>
    <row r="39" spans="1:16" s="10" customFormat="1" ht="14.25" customHeight="1" x14ac:dyDescent="0.25">
      <c r="A39" s="24"/>
      <c r="B39" s="479" t="str">
        <f>IF(Intro!$G$29="English",O39,P39)</f>
        <v>Importations au Canada</v>
      </c>
      <c r="C39" s="480"/>
      <c r="D39" s="480"/>
      <c r="E39" s="480"/>
      <c r="F39" s="480"/>
      <c r="G39" s="480"/>
      <c r="H39" s="480"/>
      <c r="I39" s="481"/>
      <c r="J39" s="26"/>
      <c r="K39" s="26"/>
      <c r="L39" s="50"/>
      <c r="O39" s="21" t="s">
        <v>143</v>
      </c>
      <c r="P39" s="10" t="s">
        <v>144</v>
      </c>
    </row>
    <row r="40" spans="1:16" ht="15" customHeight="1" x14ac:dyDescent="0.25">
      <c r="B40" s="297" t="str">
        <f>IF(Intro!$G$29="English",O39,P39)</f>
        <v>Importations au Canada</v>
      </c>
      <c r="C40" s="298"/>
      <c r="D40" s="482" t="str">
        <f>IF(Intro!$G$29="English",Variables!$B$23,Variables!$C$23)</f>
        <v>000 pi. ca.</v>
      </c>
      <c r="E40" s="482"/>
      <c r="F40" s="482"/>
      <c r="G40" s="81"/>
      <c r="H40" s="81"/>
      <c r="I40" s="81"/>
      <c r="J40" s="26"/>
      <c r="K40" s="26"/>
      <c r="L40" s="50"/>
      <c r="M40" s="9"/>
      <c r="O40" s="9" t="s">
        <v>51</v>
      </c>
      <c r="P40" s="9" t="s">
        <v>110</v>
      </c>
    </row>
    <row r="41" spans="1:16" ht="15" customHeight="1" x14ac:dyDescent="0.25">
      <c r="B41" s="297"/>
      <c r="C41" s="298"/>
      <c r="D41" s="482" t="str">
        <f>IF(Intro!G$29="English",O41,P41)</f>
        <v>valeur d'achat nette rendue (CAD)</v>
      </c>
      <c r="E41" s="482"/>
      <c r="F41" s="482"/>
      <c r="G41" s="81"/>
      <c r="H41" s="81"/>
      <c r="I41" s="81"/>
      <c r="J41" s="26"/>
      <c r="K41" s="26"/>
      <c r="L41" s="50"/>
      <c r="M41" s="9"/>
      <c r="O41" s="9" t="s">
        <v>227</v>
      </c>
      <c r="P41" s="9" t="s">
        <v>226</v>
      </c>
    </row>
    <row r="42" spans="1:16" ht="15" customHeight="1" x14ac:dyDescent="0.25">
      <c r="B42" s="297"/>
      <c r="C42" s="298"/>
      <c r="D42" s="482" t="str">
        <f>"$ / "&amp;IF(Intro!$G$29="English",Variables!$B$24,Variables!$C$24)</f>
        <v>$ / 000 pi. ca.</v>
      </c>
      <c r="E42" s="482"/>
      <c r="F42" s="482"/>
      <c r="G42" s="89" t="str">
        <f>IF(G40=0,"-",G41/G40)</f>
        <v>-</v>
      </c>
      <c r="H42" s="89" t="str">
        <f>IF(H40=0,"-",H41/H40)</f>
        <v>-</v>
      </c>
      <c r="I42" s="89" t="str">
        <f>IF(I40=0,"-",I41/I40)</f>
        <v>-</v>
      </c>
      <c r="J42" s="26"/>
      <c r="K42" s="26"/>
      <c r="L42" s="50"/>
      <c r="M42" s="9"/>
    </row>
    <row r="43" spans="1:16" s="10" customFormat="1" x14ac:dyDescent="0.25">
      <c r="A43" s="24"/>
      <c r="B43" s="483" t="str">
        <f>IF(Intro!$G$29="English",O43,P43)</f>
        <v>Ventes des importations au Canada</v>
      </c>
      <c r="C43" s="484"/>
      <c r="D43" s="484"/>
      <c r="E43" s="484"/>
      <c r="F43" s="484"/>
      <c r="G43" s="484"/>
      <c r="H43" s="484"/>
      <c r="I43" s="485"/>
      <c r="J43" s="26"/>
      <c r="K43" s="26"/>
      <c r="L43" s="50"/>
      <c r="O43" s="21" t="s">
        <v>343</v>
      </c>
      <c r="P43" s="10" t="s">
        <v>344</v>
      </c>
    </row>
    <row r="44" spans="1:16" ht="15" customHeight="1" x14ac:dyDescent="0.25">
      <c r="B44" s="297" t="str">
        <f>IF(Intro!$G$29="English",O43,P43)</f>
        <v>Ventes des importations au Canada</v>
      </c>
      <c r="C44" s="298"/>
      <c r="D44" s="482" t="str">
        <f>D40</f>
        <v>000 pi. ca.</v>
      </c>
      <c r="E44" s="482"/>
      <c r="F44" s="482"/>
      <c r="G44" s="81"/>
      <c r="H44" s="81"/>
      <c r="I44" s="81"/>
      <c r="J44" s="26"/>
      <c r="K44" s="26"/>
      <c r="L44" s="50"/>
      <c r="M44" s="9"/>
      <c r="O44" s="9" t="str">
        <f>"Sales to "&amp;Variables!$B$26&amp;" in Canada"</f>
        <v>Sales to  in Canada</v>
      </c>
      <c r="P44" s="9" t="str">
        <f>"Ventes aux "&amp;Variables!$C$26&amp;" au Canada"</f>
        <v>Ventes aux  au Canada</v>
      </c>
    </row>
    <row r="45" spans="1:16" ht="15" customHeight="1" x14ac:dyDescent="0.25">
      <c r="B45" s="297"/>
      <c r="C45" s="298"/>
      <c r="D45" s="482" t="str">
        <f>IF(Intro!G$29="English",O45,P45)</f>
        <v>valeur de vente nette rendue (CAD)</v>
      </c>
      <c r="E45" s="482"/>
      <c r="F45" s="482"/>
      <c r="G45" s="81"/>
      <c r="H45" s="81"/>
      <c r="I45" s="81"/>
      <c r="J45" s="26"/>
      <c r="K45" s="26"/>
      <c r="L45" s="50"/>
      <c r="M45" s="9"/>
      <c r="O45" s="9" t="s">
        <v>229</v>
      </c>
      <c r="P45" s="9" t="s">
        <v>228</v>
      </c>
    </row>
    <row r="46" spans="1:16" ht="15.75" customHeight="1" x14ac:dyDescent="0.25">
      <c r="B46" s="486"/>
      <c r="C46" s="360"/>
      <c r="D46" s="487" t="str">
        <f>D42</f>
        <v>$ / 000 pi. ca.</v>
      </c>
      <c r="E46" s="487"/>
      <c r="F46" s="487"/>
      <c r="G46" s="89" t="str">
        <f>IF(G44=0,"-",G45/G44)</f>
        <v>-</v>
      </c>
      <c r="H46" s="89" t="str">
        <f>IF(H44=0,"-",H45/H44)</f>
        <v>-</v>
      </c>
      <c r="I46" s="89" t="str">
        <f>IF(I44=0,"-",I45/I44)</f>
        <v>-</v>
      </c>
      <c r="J46" s="26"/>
      <c r="K46" s="26"/>
      <c r="L46" s="50"/>
      <c r="M46" s="9"/>
    </row>
    <row r="47" spans="1:16" x14ac:dyDescent="0.25">
      <c r="B47" s="51"/>
      <c r="C47" s="48"/>
      <c r="D47" s="48"/>
      <c r="E47" s="48"/>
      <c r="F47" s="48"/>
      <c r="G47" s="48"/>
      <c r="H47" s="48"/>
      <c r="I47" s="48"/>
      <c r="J47" s="48"/>
      <c r="K47" s="48"/>
      <c r="L47" s="49"/>
      <c r="M47" s="9"/>
    </row>
    <row r="48" spans="1:16" x14ac:dyDescent="0.25">
      <c r="B48" s="263" t="str">
        <f>IF(Intro!$G$29="English",O48,P48)</f>
        <v>PAYS 18</v>
      </c>
      <c r="C48" s="264"/>
      <c r="D48" s="264"/>
      <c r="E48" s="264"/>
      <c r="F48" s="264"/>
      <c r="G48" s="264"/>
      <c r="H48" s="264"/>
      <c r="I48" s="264"/>
      <c r="J48" s="264"/>
      <c r="K48" s="264"/>
      <c r="L48" s="265"/>
      <c r="M48" s="9"/>
      <c r="O48" s="69" t="s">
        <v>848</v>
      </c>
      <c r="P48" s="69" t="s">
        <v>849</v>
      </c>
    </row>
    <row r="49" spans="1:16" ht="15.75" x14ac:dyDescent="0.25">
      <c r="B49" s="477" t="str">
        <f>IF(Intro!$G$29="English",O49,P49)</f>
        <v>Veuillez spécifier le pays d'origine ici :</v>
      </c>
      <c r="C49" s="478"/>
      <c r="D49" s="478"/>
      <c r="E49" s="474"/>
      <c r="F49" s="475"/>
      <c r="G49" s="475"/>
      <c r="H49" s="475"/>
      <c r="I49" s="476"/>
      <c r="J49" s="26"/>
      <c r="K49" s="26"/>
      <c r="L49" s="47"/>
      <c r="M49" s="9"/>
      <c r="O49" s="9" t="s">
        <v>815</v>
      </c>
      <c r="P49" s="9" t="s">
        <v>818</v>
      </c>
    </row>
    <row r="50" spans="1:16" x14ac:dyDescent="0.25">
      <c r="B50" s="79"/>
      <c r="C50" s="80"/>
      <c r="D50" s="80"/>
      <c r="E50" s="80"/>
      <c r="F50" s="80"/>
      <c r="G50" s="26"/>
      <c r="H50" s="26"/>
      <c r="I50" s="26"/>
      <c r="J50" s="26"/>
      <c r="K50" s="26"/>
      <c r="L50" s="16"/>
      <c r="M50" s="9"/>
    </row>
    <row r="51" spans="1:16" x14ac:dyDescent="0.25">
      <c r="B51" s="79"/>
      <c r="C51" s="80"/>
      <c r="D51" s="80"/>
      <c r="E51" s="80"/>
      <c r="F51" s="80"/>
      <c r="G51" s="113">
        <f>Variables!$B$6</f>
        <v>2023</v>
      </c>
      <c r="H51" s="113">
        <f>G51+1</f>
        <v>2024</v>
      </c>
      <c r="I51" s="113">
        <f>H51+1</f>
        <v>2025</v>
      </c>
      <c r="J51" s="26"/>
      <c r="K51" s="26"/>
      <c r="L51" s="50"/>
      <c r="M51" s="9"/>
      <c r="O51" s="17"/>
    </row>
    <row r="52" spans="1:16" s="10" customFormat="1" ht="14.25" customHeight="1" x14ac:dyDescent="0.25">
      <c r="A52" s="24"/>
      <c r="B52" s="479" t="str">
        <f>IF(Intro!$G$29="English",O52,P52)</f>
        <v>Importations au Canada</v>
      </c>
      <c r="C52" s="480"/>
      <c r="D52" s="480"/>
      <c r="E52" s="480"/>
      <c r="F52" s="480"/>
      <c r="G52" s="480"/>
      <c r="H52" s="480"/>
      <c r="I52" s="481"/>
      <c r="J52" s="26"/>
      <c r="K52" s="26"/>
      <c r="L52" s="50"/>
      <c r="O52" s="21" t="s">
        <v>143</v>
      </c>
      <c r="P52" s="10" t="s">
        <v>144</v>
      </c>
    </row>
    <row r="53" spans="1:16" ht="15" customHeight="1" x14ac:dyDescent="0.25">
      <c r="B53" s="297" t="str">
        <f>IF(Intro!$G$29="English",O53,P53)</f>
        <v>Importations</v>
      </c>
      <c r="C53" s="298"/>
      <c r="D53" s="482" t="str">
        <f>IF(Intro!$G$29="English",Variables!$B$23,Variables!$C$23)</f>
        <v>000 pi. ca.</v>
      </c>
      <c r="E53" s="482"/>
      <c r="F53" s="482"/>
      <c r="G53" s="81"/>
      <c r="H53" s="81"/>
      <c r="I53" s="81"/>
      <c r="J53" s="26"/>
      <c r="K53" s="26"/>
      <c r="L53" s="50"/>
      <c r="M53" s="9"/>
      <c r="O53" s="9" t="s">
        <v>51</v>
      </c>
      <c r="P53" s="9" t="s">
        <v>110</v>
      </c>
    </row>
    <row r="54" spans="1:16" ht="15" customHeight="1" x14ac:dyDescent="0.25">
      <c r="B54" s="297"/>
      <c r="C54" s="298"/>
      <c r="D54" s="482" t="str">
        <f>IF(Intro!G$29="English",O54,P54)</f>
        <v>valeur d'achat nette rendue (CAD)</v>
      </c>
      <c r="E54" s="482"/>
      <c r="F54" s="482"/>
      <c r="G54" s="81"/>
      <c r="H54" s="81"/>
      <c r="I54" s="81"/>
      <c r="J54" s="26"/>
      <c r="K54" s="26"/>
      <c r="L54" s="50"/>
      <c r="M54" s="9"/>
      <c r="O54" s="9" t="s">
        <v>227</v>
      </c>
      <c r="P54" s="9" t="s">
        <v>226</v>
      </c>
    </row>
    <row r="55" spans="1:16" ht="15" customHeight="1" x14ac:dyDescent="0.25">
      <c r="B55" s="297"/>
      <c r="C55" s="298"/>
      <c r="D55" s="482" t="str">
        <f>"$ / "&amp;IF(Intro!$G$29="English",Variables!$B$24,Variables!$C$24)</f>
        <v>$ / 000 pi. ca.</v>
      </c>
      <c r="E55" s="482"/>
      <c r="F55" s="482"/>
      <c r="G55" s="89" t="str">
        <f>IF(G53=0,"-",G54/G53)</f>
        <v>-</v>
      </c>
      <c r="H55" s="89" t="str">
        <f>IF(H53=0,"-",H54/H53)</f>
        <v>-</v>
      </c>
      <c r="I55" s="89" t="str">
        <f>IF(I53=0,"-",I54/I53)</f>
        <v>-</v>
      </c>
      <c r="J55" s="26"/>
      <c r="K55" s="26"/>
      <c r="L55" s="50"/>
      <c r="M55" s="9"/>
    </row>
    <row r="56" spans="1:16" s="10" customFormat="1" x14ac:dyDescent="0.25">
      <c r="A56" s="24"/>
      <c r="B56" s="483" t="str">
        <f>IF(Intro!$G$29="English",O56,P56)</f>
        <v>Ventes des importations au Canada</v>
      </c>
      <c r="C56" s="484"/>
      <c r="D56" s="484"/>
      <c r="E56" s="484"/>
      <c r="F56" s="484"/>
      <c r="G56" s="484"/>
      <c r="H56" s="484"/>
      <c r="I56" s="485"/>
      <c r="J56" s="26"/>
      <c r="K56" s="26"/>
      <c r="L56" s="50"/>
      <c r="O56" s="21" t="s">
        <v>343</v>
      </c>
      <c r="P56" s="10" t="s">
        <v>344</v>
      </c>
    </row>
    <row r="57" spans="1:16" ht="15" customHeight="1" x14ac:dyDescent="0.25">
      <c r="B57" s="297" t="str">
        <f>IF(Intro!$G$29="English",O56,P56)</f>
        <v>Ventes des importations au Canada</v>
      </c>
      <c r="C57" s="298"/>
      <c r="D57" s="482" t="str">
        <f>D53</f>
        <v>000 pi. ca.</v>
      </c>
      <c r="E57" s="482"/>
      <c r="F57" s="482"/>
      <c r="G57" s="81"/>
      <c r="H57" s="81"/>
      <c r="I57" s="81"/>
      <c r="J57" s="26"/>
      <c r="K57" s="26"/>
      <c r="L57" s="50"/>
      <c r="M57" s="9"/>
      <c r="O57" s="9" t="str">
        <f>"Sales to "&amp;Variables!$B$26&amp;" in Canada"</f>
        <v>Sales to  in Canada</v>
      </c>
      <c r="P57" s="9" t="str">
        <f>"Ventes aux "&amp;Variables!$C$26&amp;" au Canada"</f>
        <v>Ventes aux  au Canada</v>
      </c>
    </row>
    <row r="58" spans="1:16" ht="15" customHeight="1" x14ac:dyDescent="0.25">
      <c r="B58" s="297"/>
      <c r="C58" s="298"/>
      <c r="D58" s="482" t="str">
        <f>IF(Intro!G$29="English",O58,P58)</f>
        <v>valeur de vente nette rendue (CAD)</v>
      </c>
      <c r="E58" s="482"/>
      <c r="F58" s="482"/>
      <c r="G58" s="81"/>
      <c r="H58" s="81"/>
      <c r="I58" s="81"/>
      <c r="J58" s="26"/>
      <c r="K58" s="26"/>
      <c r="L58" s="50"/>
      <c r="M58" s="9"/>
      <c r="O58" s="9" t="s">
        <v>229</v>
      </c>
      <c r="P58" s="9" t="s">
        <v>228</v>
      </c>
    </row>
    <row r="59" spans="1:16" ht="15.75" customHeight="1" x14ac:dyDescent="0.25">
      <c r="B59" s="486"/>
      <c r="C59" s="360"/>
      <c r="D59" s="487" t="str">
        <f>D55</f>
        <v>$ / 000 pi. ca.</v>
      </c>
      <c r="E59" s="487"/>
      <c r="F59" s="487"/>
      <c r="G59" s="89" t="str">
        <f>IF(G57=0,"-",G58/G57)</f>
        <v>-</v>
      </c>
      <c r="H59" s="89" t="str">
        <f>IF(H57=0,"-",H58/H57)</f>
        <v>-</v>
      </c>
      <c r="I59" s="89" t="str">
        <f>IF(I57=0,"-",I58/I57)</f>
        <v>-</v>
      </c>
      <c r="J59" s="26"/>
      <c r="K59" s="26"/>
      <c r="L59" s="50"/>
      <c r="M59" s="9"/>
    </row>
    <row r="60" spans="1:16" x14ac:dyDescent="0.25">
      <c r="B60" s="51"/>
      <c r="C60" s="48"/>
      <c r="D60" s="48"/>
      <c r="E60" s="48"/>
      <c r="F60" s="48"/>
      <c r="G60" s="48"/>
      <c r="H60" s="48"/>
      <c r="I60" s="48"/>
      <c r="J60" s="48"/>
      <c r="K60" s="48"/>
      <c r="L60" s="49"/>
      <c r="M60" s="9"/>
    </row>
    <row r="61" spans="1:16" x14ac:dyDescent="0.25">
      <c r="B61" s="263" t="str">
        <f>IF(Intro!$G$29="English",O61,P61)</f>
        <v>PAYS 19</v>
      </c>
      <c r="C61" s="264"/>
      <c r="D61" s="264"/>
      <c r="E61" s="264"/>
      <c r="F61" s="264"/>
      <c r="G61" s="264"/>
      <c r="H61" s="264"/>
      <c r="I61" s="264"/>
      <c r="J61" s="264"/>
      <c r="K61" s="264"/>
      <c r="L61" s="265"/>
      <c r="M61" s="9"/>
      <c r="O61" s="69" t="s">
        <v>850</v>
      </c>
      <c r="P61" s="69" t="s">
        <v>851</v>
      </c>
    </row>
    <row r="62" spans="1:16" ht="15.75" x14ac:dyDescent="0.25">
      <c r="B62" s="477" t="str">
        <f>IF(Intro!$G$29="English",O62,P62)</f>
        <v>Veuillez spécifier le pays d'origine ici :</v>
      </c>
      <c r="C62" s="478"/>
      <c r="D62" s="478"/>
      <c r="E62" s="474"/>
      <c r="F62" s="475"/>
      <c r="G62" s="475"/>
      <c r="H62" s="475"/>
      <c r="I62" s="476"/>
      <c r="J62" s="26"/>
      <c r="K62" s="26"/>
      <c r="L62" s="47"/>
      <c r="M62" s="9"/>
      <c r="O62" s="9" t="s">
        <v>815</v>
      </c>
      <c r="P62" s="9" t="s">
        <v>818</v>
      </c>
    </row>
    <row r="63" spans="1:16" x14ac:dyDescent="0.25">
      <c r="B63" s="79"/>
      <c r="C63" s="80"/>
      <c r="D63" s="80"/>
      <c r="E63" s="80"/>
      <c r="F63" s="80"/>
      <c r="G63" s="26"/>
      <c r="H63" s="26"/>
      <c r="I63" s="26"/>
      <c r="J63" s="26"/>
      <c r="K63" s="26"/>
      <c r="L63" s="16"/>
      <c r="M63" s="9"/>
    </row>
    <row r="64" spans="1:16" x14ac:dyDescent="0.25">
      <c r="B64" s="79"/>
      <c r="C64" s="80"/>
      <c r="D64" s="80"/>
      <c r="E64" s="80"/>
      <c r="F64" s="80"/>
      <c r="G64" s="113">
        <f>Variables!$B$6</f>
        <v>2023</v>
      </c>
      <c r="H64" s="113">
        <f>G64+1</f>
        <v>2024</v>
      </c>
      <c r="I64" s="113">
        <f>H64+1</f>
        <v>2025</v>
      </c>
      <c r="J64" s="26"/>
      <c r="K64" s="26"/>
      <c r="L64" s="50"/>
      <c r="M64" s="9"/>
      <c r="O64" s="17"/>
    </row>
    <row r="65" spans="1:16" s="10" customFormat="1" ht="14.25" customHeight="1" x14ac:dyDescent="0.25">
      <c r="A65" s="24"/>
      <c r="B65" s="479" t="str">
        <f>IF(Intro!$G$29="English",O65,P65)</f>
        <v>Importations au Canada</v>
      </c>
      <c r="C65" s="480"/>
      <c r="D65" s="480"/>
      <c r="E65" s="480"/>
      <c r="F65" s="480"/>
      <c r="G65" s="480"/>
      <c r="H65" s="480"/>
      <c r="I65" s="481"/>
      <c r="J65" s="26"/>
      <c r="K65" s="26"/>
      <c r="L65" s="50"/>
      <c r="O65" s="21" t="s">
        <v>143</v>
      </c>
      <c r="P65" s="10" t="s">
        <v>144</v>
      </c>
    </row>
    <row r="66" spans="1:16" ht="15" customHeight="1" x14ac:dyDescent="0.25">
      <c r="B66" s="297" t="str">
        <f>IF(Intro!$G$29="English",O66,P66)</f>
        <v>Importations</v>
      </c>
      <c r="C66" s="298"/>
      <c r="D66" s="482" t="str">
        <f>IF(Intro!$G$29="English",Variables!$B$23,Variables!$C$23)</f>
        <v>000 pi. ca.</v>
      </c>
      <c r="E66" s="482"/>
      <c r="F66" s="482"/>
      <c r="G66" s="81"/>
      <c r="H66" s="81"/>
      <c r="I66" s="81"/>
      <c r="J66" s="26"/>
      <c r="K66" s="26"/>
      <c r="L66" s="50"/>
      <c r="M66" s="9"/>
      <c r="O66" s="9" t="s">
        <v>51</v>
      </c>
      <c r="P66" s="9" t="s">
        <v>110</v>
      </c>
    </row>
    <row r="67" spans="1:16" ht="15" customHeight="1" x14ac:dyDescent="0.25">
      <c r="B67" s="297"/>
      <c r="C67" s="298"/>
      <c r="D67" s="482" t="str">
        <f>IF(Intro!G$29="English",O67,P67)</f>
        <v>valeur d'achat nette rendue (CAD)</v>
      </c>
      <c r="E67" s="482"/>
      <c r="F67" s="482"/>
      <c r="G67" s="81"/>
      <c r="H67" s="81"/>
      <c r="I67" s="81"/>
      <c r="J67" s="26"/>
      <c r="K67" s="26"/>
      <c r="L67" s="50"/>
      <c r="M67" s="9"/>
      <c r="O67" s="9" t="s">
        <v>227</v>
      </c>
      <c r="P67" s="9" t="s">
        <v>226</v>
      </c>
    </row>
    <row r="68" spans="1:16" ht="15" customHeight="1" x14ac:dyDescent="0.25">
      <c r="B68" s="297"/>
      <c r="C68" s="298"/>
      <c r="D68" s="482" t="str">
        <f>"$ / "&amp;IF(Intro!$G$29="English",Variables!$B$24,Variables!$C$24)</f>
        <v>$ / 000 pi. ca.</v>
      </c>
      <c r="E68" s="482"/>
      <c r="F68" s="482"/>
      <c r="G68" s="89" t="str">
        <f>IF(G66=0,"-",G67/G66)</f>
        <v>-</v>
      </c>
      <c r="H68" s="89" t="str">
        <f>IF(H66=0,"-",H67/H66)</f>
        <v>-</v>
      </c>
      <c r="I68" s="89" t="str">
        <f>IF(I66=0,"-",I67/I66)</f>
        <v>-</v>
      </c>
      <c r="J68" s="26"/>
      <c r="K68" s="26"/>
      <c r="L68" s="50"/>
      <c r="M68" s="9"/>
    </row>
    <row r="69" spans="1:16" s="10" customFormat="1" x14ac:dyDescent="0.25">
      <c r="A69" s="24"/>
      <c r="B69" s="483" t="str">
        <f>IF(Intro!$G$29="English",O69,P69)</f>
        <v>Ventes des importations au Canada</v>
      </c>
      <c r="C69" s="484"/>
      <c r="D69" s="484"/>
      <c r="E69" s="484"/>
      <c r="F69" s="484"/>
      <c r="G69" s="484"/>
      <c r="H69" s="484"/>
      <c r="I69" s="485"/>
      <c r="J69" s="26"/>
      <c r="K69" s="26"/>
      <c r="L69" s="50"/>
      <c r="O69" s="21" t="s">
        <v>343</v>
      </c>
      <c r="P69" s="10" t="s">
        <v>344</v>
      </c>
    </row>
    <row r="70" spans="1:16" ht="15" customHeight="1" x14ac:dyDescent="0.25">
      <c r="B70" s="297" t="str">
        <f>IF(Intro!$G$29="English",O69,P69)</f>
        <v>Ventes des importations au Canada</v>
      </c>
      <c r="C70" s="298"/>
      <c r="D70" s="482" t="str">
        <f>D66</f>
        <v>000 pi. ca.</v>
      </c>
      <c r="E70" s="482"/>
      <c r="F70" s="482"/>
      <c r="G70" s="81"/>
      <c r="H70" s="81"/>
      <c r="I70" s="81"/>
      <c r="J70" s="26"/>
      <c r="K70" s="26"/>
      <c r="L70" s="50"/>
      <c r="M70" s="9"/>
      <c r="O70" s="9" t="str">
        <f>"Sales to "&amp;Variables!$B$26&amp;" in Canada"</f>
        <v>Sales to  in Canada</v>
      </c>
      <c r="P70" s="9" t="str">
        <f>"Ventes aux "&amp;Variables!$C$26&amp;" au Canada"</f>
        <v>Ventes aux  au Canada</v>
      </c>
    </row>
    <row r="71" spans="1:16" ht="15" customHeight="1" x14ac:dyDescent="0.25">
      <c r="B71" s="297"/>
      <c r="C71" s="298"/>
      <c r="D71" s="482" t="str">
        <f>IF(Intro!G$29="English",O71,P71)</f>
        <v>valeur de vente nette rendue (CAD)</v>
      </c>
      <c r="E71" s="482"/>
      <c r="F71" s="482"/>
      <c r="G71" s="81"/>
      <c r="H71" s="81"/>
      <c r="I71" s="81"/>
      <c r="J71" s="26"/>
      <c r="K71" s="26"/>
      <c r="L71" s="50"/>
      <c r="M71" s="9"/>
      <c r="O71" s="9" t="s">
        <v>229</v>
      </c>
      <c r="P71" s="9" t="s">
        <v>228</v>
      </c>
    </row>
    <row r="72" spans="1:16" ht="15.75" customHeight="1" x14ac:dyDescent="0.25">
      <c r="B72" s="486"/>
      <c r="C72" s="360"/>
      <c r="D72" s="487" t="str">
        <f>D68</f>
        <v>$ / 000 pi. ca.</v>
      </c>
      <c r="E72" s="487"/>
      <c r="F72" s="487"/>
      <c r="G72" s="89" t="str">
        <f>IF(G70=0,"-",G71/G70)</f>
        <v>-</v>
      </c>
      <c r="H72" s="89" t="str">
        <f>IF(H70=0,"-",H71/H70)</f>
        <v>-</v>
      </c>
      <c r="I72" s="89" t="str">
        <f>IF(I70=0,"-",I71/I70)</f>
        <v>-</v>
      </c>
      <c r="J72" s="26"/>
      <c r="K72" s="26"/>
      <c r="L72" s="50"/>
      <c r="M72" s="9"/>
    </row>
    <row r="73" spans="1:16" x14ac:dyDescent="0.25">
      <c r="B73" s="51"/>
      <c r="C73" s="48"/>
      <c r="D73" s="48"/>
      <c r="E73" s="48"/>
      <c r="F73" s="48"/>
      <c r="G73" s="48"/>
      <c r="H73" s="48"/>
      <c r="I73" s="48"/>
      <c r="J73" s="48"/>
      <c r="K73" s="48"/>
      <c r="L73" s="49"/>
      <c r="M73" s="9"/>
    </row>
    <row r="74" spans="1:16" x14ac:dyDescent="0.25">
      <c r="B74" s="263" t="str">
        <f>IF(Intro!$G$29="English",O74,P74)</f>
        <v>PAYS 20</v>
      </c>
      <c r="C74" s="264"/>
      <c r="D74" s="264"/>
      <c r="E74" s="264"/>
      <c r="F74" s="264"/>
      <c r="G74" s="264"/>
      <c r="H74" s="264"/>
      <c r="I74" s="264"/>
      <c r="J74" s="264"/>
      <c r="K74" s="264"/>
      <c r="L74" s="265"/>
      <c r="M74" s="9"/>
      <c r="O74" s="69" t="s">
        <v>852</v>
      </c>
      <c r="P74" s="69" t="s">
        <v>853</v>
      </c>
    </row>
    <row r="75" spans="1:16" ht="15.75" x14ac:dyDescent="0.25">
      <c r="B75" s="477" t="str">
        <f>IF(Intro!$G$29="English",O75,P75)</f>
        <v>Veuillez spécifier le pays d'origine ici :</v>
      </c>
      <c r="C75" s="478"/>
      <c r="D75" s="478"/>
      <c r="E75" s="474"/>
      <c r="F75" s="475"/>
      <c r="G75" s="475"/>
      <c r="H75" s="475"/>
      <c r="I75" s="476"/>
      <c r="J75" s="26"/>
      <c r="K75" s="26"/>
      <c r="L75" s="47"/>
      <c r="M75" s="9"/>
      <c r="O75" s="9" t="s">
        <v>815</v>
      </c>
      <c r="P75" s="9" t="s">
        <v>818</v>
      </c>
    </row>
    <row r="76" spans="1:16" x14ac:dyDescent="0.25">
      <c r="B76" s="79"/>
      <c r="C76" s="80"/>
      <c r="D76" s="80"/>
      <c r="E76" s="80"/>
      <c r="F76" s="80"/>
      <c r="G76" s="26"/>
      <c r="H76" s="26"/>
      <c r="I76" s="26"/>
      <c r="J76" s="26"/>
      <c r="K76" s="26"/>
      <c r="L76" s="16"/>
      <c r="M76" s="9"/>
    </row>
    <row r="77" spans="1:16" x14ac:dyDescent="0.25">
      <c r="B77" s="79"/>
      <c r="C77" s="80"/>
      <c r="D77" s="80"/>
      <c r="E77" s="80"/>
      <c r="F77" s="80"/>
      <c r="G77" s="113">
        <f>Variables!$B$6</f>
        <v>2023</v>
      </c>
      <c r="H77" s="113">
        <f>G77+1</f>
        <v>2024</v>
      </c>
      <c r="I77" s="113">
        <f>H77+1</f>
        <v>2025</v>
      </c>
      <c r="J77" s="26"/>
      <c r="K77" s="26"/>
      <c r="L77" s="50"/>
      <c r="M77" s="9"/>
      <c r="O77" s="17"/>
    </row>
    <row r="78" spans="1:16" s="10" customFormat="1" ht="14.25" customHeight="1" x14ac:dyDescent="0.25">
      <c r="A78" s="24"/>
      <c r="B78" s="479" t="str">
        <f>IF(Intro!$G$29="English",O78,P78)</f>
        <v>Importations au Canada</v>
      </c>
      <c r="C78" s="480"/>
      <c r="D78" s="480"/>
      <c r="E78" s="480"/>
      <c r="F78" s="480"/>
      <c r="G78" s="480"/>
      <c r="H78" s="480"/>
      <c r="I78" s="481"/>
      <c r="J78" s="26"/>
      <c r="K78" s="26"/>
      <c r="L78" s="50"/>
      <c r="O78" s="21" t="s">
        <v>143</v>
      </c>
      <c r="P78" s="10" t="s">
        <v>144</v>
      </c>
    </row>
    <row r="79" spans="1:16" ht="15" customHeight="1" x14ac:dyDescent="0.25">
      <c r="B79" s="297" t="str">
        <f>IF(Intro!$G$29="English",O79,P79)</f>
        <v>Importations</v>
      </c>
      <c r="C79" s="298"/>
      <c r="D79" s="482" t="str">
        <f>IF(Intro!$G$29="English",Variables!$B$23,Variables!$C$23)</f>
        <v>000 pi. ca.</v>
      </c>
      <c r="E79" s="482"/>
      <c r="F79" s="482"/>
      <c r="G79" s="81"/>
      <c r="H79" s="81"/>
      <c r="I79" s="81"/>
      <c r="J79" s="26"/>
      <c r="K79" s="26"/>
      <c r="L79" s="50"/>
      <c r="M79" s="9"/>
      <c r="O79" s="9" t="s">
        <v>51</v>
      </c>
      <c r="P79" s="9" t="s">
        <v>110</v>
      </c>
    </row>
    <row r="80" spans="1:16" ht="15" customHeight="1" x14ac:dyDescent="0.25">
      <c r="B80" s="297"/>
      <c r="C80" s="298"/>
      <c r="D80" s="482" t="str">
        <f>IF(Intro!G$29="English",O80,P80)</f>
        <v>valeur d'achat nette rendue (CAD)</v>
      </c>
      <c r="E80" s="482"/>
      <c r="F80" s="482"/>
      <c r="G80" s="81"/>
      <c r="H80" s="81"/>
      <c r="I80" s="81"/>
      <c r="J80" s="26"/>
      <c r="K80" s="26"/>
      <c r="L80" s="50"/>
      <c r="M80" s="9"/>
      <c r="O80" s="9" t="s">
        <v>227</v>
      </c>
      <c r="P80" s="9" t="s">
        <v>226</v>
      </c>
    </row>
    <row r="81" spans="1:16" ht="15" customHeight="1" x14ac:dyDescent="0.25">
      <c r="B81" s="297"/>
      <c r="C81" s="298"/>
      <c r="D81" s="482" t="str">
        <f>"$ / "&amp;IF(Intro!$G$29="English",Variables!$B$24,Variables!$C$24)</f>
        <v>$ / 000 pi. ca.</v>
      </c>
      <c r="E81" s="482"/>
      <c r="F81" s="482"/>
      <c r="G81" s="89" t="str">
        <f>IF(G79=0,"-",G80/G79)</f>
        <v>-</v>
      </c>
      <c r="H81" s="89" t="str">
        <f>IF(H79=0,"-",H80/H79)</f>
        <v>-</v>
      </c>
      <c r="I81" s="89" t="str">
        <f>IF(I79=0,"-",I80/I79)</f>
        <v>-</v>
      </c>
      <c r="J81" s="26"/>
      <c r="K81" s="26"/>
      <c r="L81" s="50"/>
      <c r="M81" s="9"/>
    </row>
    <row r="82" spans="1:16" s="10" customFormat="1" x14ac:dyDescent="0.25">
      <c r="A82" s="24"/>
      <c r="B82" s="483" t="str">
        <f>IF(Intro!$G$29="English",O82,P82)</f>
        <v>Ventes des importations au Canada</v>
      </c>
      <c r="C82" s="484"/>
      <c r="D82" s="484"/>
      <c r="E82" s="484"/>
      <c r="F82" s="484"/>
      <c r="G82" s="484"/>
      <c r="H82" s="484"/>
      <c r="I82" s="485"/>
      <c r="J82" s="26"/>
      <c r="K82" s="26"/>
      <c r="L82" s="50"/>
      <c r="O82" s="21" t="s">
        <v>343</v>
      </c>
      <c r="P82" s="10" t="s">
        <v>344</v>
      </c>
    </row>
    <row r="83" spans="1:16" ht="15" customHeight="1" x14ac:dyDescent="0.25">
      <c r="B83" s="297" t="str">
        <f>IF(Intro!$G$29="English",O82,P82)</f>
        <v>Ventes des importations au Canada</v>
      </c>
      <c r="C83" s="298"/>
      <c r="D83" s="482" t="str">
        <f>D79</f>
        <v>000 pi. ca.</v>
      </c>
      <c r="E83" s="482"/>
      <c r="F83" s="482"/>
      <c r="G83" s="81"/>
      <c r="H83" s="81"/>
      <c r="I83" s="81"/>
      <c r="J83" s="26"/>
      <c r="K83" s="26"/>
      <c r="L83" s="50"/>
      <c r="M83" s="9"/>
      <c r="O83" s="9" t="str">
        <f>"Sales to "&amp;Variables!$B$26&amp;" in Canada"</f>
        <v>Sales to  in Canada</v>
      </c>
      <c r="P83" s="9" t="str">
        <f>"Ventes aux "&amp;Variables!$C$26&amp;" au Canada"</f>
        <v>Ventes aux  au Canada</v>
      </c>
    </row>
    <row r="84" spans="1:16" ht="15" customHeight="1" x14ac:dyDescent="0.25">
      <c r="B84" s="297"/>
      <c r="C84" s="298"/>
      <c r="D84" s="482" t="str">
        <f>IF(Intro!G$29="English",O84,P84)</f>
        <v>valeur de vente nette rendue (CAD)</v>
      </c>
      <c r="E84" s="482"/>
      <c r="F84" s="482"/>
      <c r="G84" s="81"/>
      <c r="H84" s="81"/>
      <c r="I84" s="81"/>
      <c r="J84" s="26"/>
      <c r="K84" s="26"/>
      <c r="L84" s="50"/>
      <c r="M84" s="9"/>
      <c r="O84" s="9" t="s">
        <v>229</v>
      </c>
      <c r="P84" s="9" t="s">
        <v>228</v>
      </c>
    </row>
    <row r="85" spans="1:16" ht="15.75" customHeight="1" x14ac:dyDescent="0.25">
      <c r="B85" s="486"/>
      <c r="C85" s="360"/>
      <c r="D85" s="487" t="str">
        <f>D81</f>
        <v>$ / 000 pi. ca.</v>
      </c>
      <c r="E85" s="487"/>
      <c r="F85" s="487"/>
      <c r="G85" s="89" t="str">
        <f>IF(G83=0,"-",G84/G83)</f>
        <v>-</v>
      </c>
      <c r="H85" s="89" t="str">
        <f>IF(H83=0,"-",H84/H83)</f>
        <v>-</v>
      </c>
      <c r="I85" s="89" t="str">
        <f>IF(I83=0,"-",I84/I83)</f>
        <v>-</v>
      </c>
      <c r="J85" s="26"/>
      <c r="K85" s="26"/>
      <c r="L85" s="50"/>
      <c r="M85" s="9"/>
    </row>
    <row r="86" spans="1:16" x14ac:dyDescent="0.25">
      <c r="B86" s="51"/>
      <c r="C86" s="48"/>
      <c r="D86" s="48"/>
      <c r="E86" s="48"/>
      <c r="F86" s="48"/>
      <c r="G86" s="48"/>
      <c r="H86" s="48"/>
      <c r="I86" s="48"/>
      <c r="J86" s="48"/>
      <c r="K86" s="48"/>
      <c r="L86" s="49"/>
      <c r="M86" s="9"/>
    </row>
  </sheetData>
  <sheetProtection algorithmName="SHA-512" hashValue="mxgyNbXXnm3/xLhbTH+zj3FMkFCFKsTAnY/1xnp+pLPgLe9lcYamFH5YdKwwTYDTfUsq8Hw18M3xzWcoqikBHA==" saltValue="uoitT5Gpy3uSS9gwr5z8sQ==" spinCount="100000" sheet="1" objects="1" scenarios="1" selectLockedCells="1"/>
  <mergeCells count="81">
    <mergeCell ref="D29:F29"/>
    <mergeCell ref="D27:F27"/>
    <mergeCell ref="D28:F28"/>
    <mergeCell ref="B10:L11"/>
    <mergeCell ref="B21:F21"/>
    <mergeCell ref="B22:L22"/>
    <mergeCell ref="B23:D23"/>
    <mergeCell ref="E23:I23"/>
    <mergeCell ref="B12:L12"/>
    <mergeCell ref="B13:L13"/>
    <mergeCell ref="B14:L14"/>
    <mergeCell ref="B15:L15"/>
    <mergeCell ref="B16:L16"/>
    <mergeCell ref="B17:L17"/>
    <mergeCell ref="B18:L18"/>
    <mergeCell ref="B4:L4"/>
    <mergeCell ref="B5:L5"/>
    <mergeCell ref="B6:L6"/>
    <mergeCell ref="B8:L8"/>
    <mergeCell ref="B9:L9"/>
    <mergeCell ref="B30:I30"/>
    <mergeCell ref="B19:L19"/>
    <mergeCell ref="B20:L20"/>
    <mergeCell ref="B44:C46"/>
    <mergeCell ref="D44:F44"/>
    <mergeCell ref="D45:F45"/>
    <mergeCell ref="D46:F46"/>
    <mergeCell ref="B35:L35"/>
    <mergeCell ref="B36:D36"/>
    <mergeCell ref="E36:I36"/>
    <mergeCell ref="B31:C33"/>
    <mergeCell ref="D31:F31"/>
    <mergeCell ref="D32:F32"/>
    <mergeCell ref="D33:F33"/>
    <mergeCell ref="B26:I26"/>
    <mergeCell ref="B27:C29"/>
    <mergeCell ref="B56:I56"/>
    <mergeCell ref="B48:L48"/>
    <mergeCell ref="B49:D49"/>
    <mergeCell ref="E49:I49"/>
    <mergeCell ref="B39:I39"/>
    <mergeCell ref="B40:C42"/>
    <mergeCell ref="D40:F40"/>
    <mergeCell ref="D41:F41"/>
    <mergeCell ref="D42:F42"/>
    <mergeCell ref="B43:I43"/>
    <mergeCell ref="B52:I52"/>
    <mergeCell ref="B53:C55"/>
    <mergeCell ref="D53:F53"/>
    <mergeCell ref="D54:F54"/>
    <mergeCell ref="D55:F55"/>
    <mergeCell ref="B69:I69"/>
    <mergeCell ref="B61:L61"/>
    <mergeCell ref="B62:D62"/>
    <mergeCell ref="E62:I62"/>
    <mergeCell ref="B57:C59"/>
    <mergeCell ref="D57:F57"/>
    <mergeCell ref="D58:F58"/>
    <mergeCell ref="D59:F59"/>
    <mergeCell ref="B65:I65"/>
    <mergeCell ref="B66:C68"/>
    <mergeCell ref="D66:F66"/>
    <mergeCell ref="D67:F67"/>
    <mergeCell ref="D68:F68"/>
    <mergeCell ref="B74:L74"/>
    <mergeCell ref="B75:D75"/>
    <mergeCell ref="E75:I75"/>
    <mergeCell ref="B70:C72"/>
    <mergeCell ref="D70:F70"/>
    <mergeCell ref="D71:F71"/>
    <mergeCell ref="D72:F72"/>
    <mergeCell ref="B83:C85"/>
    <mergeCell ref="D83:F83"/>
    <mergeCell ref="D84:F84"/>
    <mergeCell ref="D85:F85"/>
    <mergeCell ref="B78:I78"/>
    <mergeCell ref="B79:C81"/>
    <mergeCell ref="D79:F79"/>
    <mergeCell ref="D80:F80"/>
    <mergeCell ref="D81:F81"/>
    <mergeCell ref="B82:I82"/>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1" xr:uid="{7B1F824D-EED7-49B9-A553-9C30FA3A7BED}">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3:I33 G29:I29 G46:I46 G42:I42 G59:I59 G55:I55 G72:I72 G68:I68 G85:I85 G81:I81" xr:uid="{BD5F9554-7C8F-4658-9509-0AF60328FE5D}">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I28 G31:I32 G40:I41 G44:I45 G53:I54 G57:I58 G66:I67 G70:I71 G79:I80 G83:I84" xr:uid="{2D9C7D09-8AE3-4B47-8582-DB344D94EB39}">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3"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45E3C0-DFF8-469B-887A-BF8D94566315}">
          <x14:formula1>
            <xm:f>Variables!$D$80:$D$327</xm:f>
          </x14:formula1>
          <xm:sqref>E62 E75 E49 E36 E23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709FF-D587-43BE-B93D-ACFDCC367CB9}">
  <sheetPr>
    <tabColor rgb="FF92D050"/>
    <pageSetUpPr fitToPage="1"/>
  </sheetPr>
  <dimension ref="A1:P86"/>
  <sheetViews>
    <sheetView showGridLines="0" zoomScaleNormal="100" zoomScaleSheetLayoutView="55" workbookViewId="0"/>
  </sheetViews>
  <sheetFormatPr defaultColWidth="9.28515625" defaultRowHeight="14.25" x14ac:dyDescent="0.25"/>
  <cols>
    <col min="1" max="1" width="1.7109375" style="7" customWidth="1"/>
    <col min="2" max="12" width="14.5703125" style="1" customWidth="1"/>
    <col min="13" max="13" width="6.28515625" style="8" customWidth="1"/>
    <col min="14" max="14" width="9.28515625" style="9" customWidth="1"/>
    <col min="15" max="15" width="10.7109375" style="9" hidden="1" customWidth="1"/>
    <col min="16" max="16" width="8.7109375" style="9" hidden="1" customWidth="1"/>
    <col min="17" max="17" width="9.28515625" style="9" customWidth="1"/>
    <col min="18" max="16384" width="9.28515625" style="9"/>
  </cols>
  <sheetData>
    <row r="1" spans="1:16" x14ac:dyDescent="0.25">
      <c r="O1" s="9" t="s">
        <v>323</v>
      </c>
      <c r="P1" s="9" t="s">
        <v>323</v>
      </c>
    </row>
    <row r="2" spans="1:16" x14ac:dyDescent="0.25">
      <c r="B2" s="11" t="str">
        <f>Pro!B2</f>
        <v>PROTÉGÉ</v>
      </c>
      <c r="C2" s="11"/>
      <c r="D2" s="11"/>
      <c r="O2" s="10" t="s">
        <v>53</v>
      </c>
      <c r="P2" s="10" t="s">
        <v>69</v>
      </c>
    </row>
    <row r="3" spans="1:16" x14ac:dyDescent="0.25">
      <c r="B3" s="12"/>
      <c r="C3" s="12"/>
      <c r="D3" s="12"/>
      <c r="O3" s="2"/>
      <c r="P3" s="2"/>
    </row>
    <row r="4" spans="1:16" s="2" customFormat="1" x14ac:dyDescent="0.25">
      <c r="A4" s="4"/>
      <c r="B4" s="321" t="str">
        <f>Info!B4</f>
        <v>QUESTIONNAIRE À L'INTENTION DES IMPORTATEURS</v>
      </c>
      <c r="C4" s="322"/>
      <c r="D4" s="322"/>
      <c r="E4" s="322"/>
      <c r="F4" s="322"/>
      <c r="G4" s="322"/>
      <c r="H4" s="322"/>
      <c r="I4" s="322"/>
      <c r="J4" s="322"/>
      <c r="K4" s="322"/>
      <c r="L4" s="323"/>
      <c r="M4" s="20"/>
      <c r="N4" s="20"/>
      <c r="O4" s="18"/>
      <c r="P4" s="18"/>
    </row>
    <row r="5" spans="1:16" s="2" customFormat="1" x14ac:dyDescent="0.25">
      <c r="A5" s="4"/>
      <c r="B5" s="375" t="str">
        <f>Info!B5</f>
        <v>GC-2026-001</v>
      </c>
      <c r="C5" s="376"/>
      <c r="D5" s="376"/>
      <c r="E5" s="376"/>
      <c r="F5" s="376"/>
      <c r="G5" s="376"/>
      <c r="H5" s="376"/>
      <c r="I5" s="376"/>
      <c r="J5" s="376"/>
      <c r="K5" s="376"/>
      <c r="L5" s="377"/>
      <c r="M5" s="20"/>
      <c r="N5" s="20"/>
      <c r="O5" s="18"/>
      <c r="P5" s="18"/>
    </row>
    <row r="6" spans="1:16" s="6" customFormat="1" x14ac:dyDescent="0.25">
      <c r="A6" s="4"/>
      <c r="B6" s="375" t="str">
        <f>Info!B6</f>
        <v>PRODUITS DU BOIS - PLANCHERS DE BOIS FRANCS MASSIF ET D'INGÉNIERIE</v>
      </c>
      <c r="C6" s="376"/>
      <c r="D6" s="376"/>
      <c r="E6" s="376"/>
      <c r="F6" s="376"/>
      <c r="G6" s="376"/>
      <c r="H6" s="376"/>
      <c r="I6" s="376"/>
      <c r="J6" s="376"/>
      <c r="K6" s="376"/>
      <c r="L6" s="377"/>
      <c r="M6" s="18"/>
      <c r="N6" s="18"/>
      <c r="O6" s="14"/>
      <c r="P6" s="14"/>
    </row>
    <row r="7" spans="1:16" s="6" customFormat="1" x14ac:dyDescent="0.25">
      <c r="A7" s="4"/>
      <c r="B7" s="90"/>
      <c r="C7" s="91"/>
      <c r="D7" s="91"/>
      <c r="E7" s="91"/>
      <c r="F7" s="91"/>
      <c r="G7" s="91"/>
      <c r="H7" s="91"/>
      <c r="I7" s="91"/>
      <c r="J7" s="91"/>
      <c r="K7" s="91"/>
      <c r="L7" s="92"/>
      <c r="M7" s="18"/>
      <c r="N7" s="18"/>
      <c r="O7" s="19"/>
    </row>
    <row r="8" spans="1:16" s="6" customFormat="1" x14ac:dyDescent="0.25">
      <c r="A8" s="4"/>
      <c r="B8" s="378" t="str">
        <f>Public!B8</f>
        <v>Les marchandises dans les questions suivantes font référence aux marchandises comme définies dans la description du produit de l'onglet Intro.</v>
      </c>
      <c r="C8" s="379"/>
      <c r="D8" s="379"/>
      <c r="E8" s="379"/>
      <c r="F8" s="379"/>
      <c r="G8" s="379"/>
      <c r="H8" s="379"/>
      <c r="I8" s="379"/>
      <c r="J8" s="379"/>
      <c r="K8" s="379"/>
      <c r="L8" s="380"/>
      <c r="M8" s="18"/>
      <c r="N8" s="18"/>
      <c r="O8" s="14"/>
      <c r="P8" s="14"/>
    </row>
    <row r="9" spans="1:16" s="6" customFormat="1" x14ac:dyDescent="0.25">
      <c r="A9" s="4"/>
      <c r="B9" s="378" t="str">
        <f>Public!B9</f>
        <v>Des informations sur le produit et un glossaire de termes sont disponibles dans l'onglet Info.</v>
      </c>
      <c r="C9" s="379"/>
      <c r="D9" s="379"/>
      <c r="E9" s="379"/>
      <c r="F9" s="379"/>
      <c r="G9" s="379"/>
      <c r="H9" s="379"/>
      <c r="I9" s="379"/>
      <c r="J9" s="379"/>
      <c r="K9" s="379"/>
      <c r="L9" s="380"/>
      <c r="M9" s="18"/>
      <c r="N9" s="18"/>
      <c r="O9" s="14"/>
    </row>
    <row r="10" spans="1:16" s="6" customFormat="1" x14ac:dyDescent="0.25">
      <c r="A10" s="4"/>
      <c r="B10" s="378"/>
      <c r="C10" s="379"/>
      <c r="D10" s="379"/>
      <c r="E10" s="379"/>
      <c r="F10" s="379"/>
      <c r="G10" s="379"/>
      <c r="H10" s="379"/>
      <c r="I10" s="379"/>
      <c r="J10" s="379"/>
      <c r="K10" s="379"/>
      <c r="L10" s="380"/>
      <c r="M10" s="18"/>
      <c r="N10" s="18"/>
      <c r="O10" s="9" t="s">
        <v>225</v>
      </c>
      <c r="P10" s="9" t="s">
        <v>224</v>
      </c>
    </row>
    <row r="11" spans="1:16" s="6" customFormat="1" x14ac:dyDescent="0.25">
      <c r="A11" s="4"/>
      <c r="B11" s="378"/>
      <c r="C11" s="379"/>
      <c r="D11" s="379"/>
      <c r="E11" s="379"/>
      <c r="F11" s="379"/>
      <c r="G11" s="379"/>
      <c r="H11" s="379"/>
      <c r="I11" s="379"/>
      <c r="J11" s="379"/>
      <c r="K11" s="379"/>
      <c r="L11" s="380"/>
      <c r="M11" s="18"/>
      <c r="N11" s="18"/>
      <c r="O11" s="14"/>
      <c r="P11" s="14"/>
    </row>
    <row r="12" spans="1:16" s="6" customFormat="1" x14ac:dyDescent="0.25">
      <c r="A12" s="4"/>
      <c r="B12" s="378" t="str">
        <f>Pro!B12</f>
        <v>Pour les questions de cet onglet, notez ce qui suit :</v>
      </c>
      <c r="C12" s="379"/>
      <c r="D12" s="379"/>
      <c r="E12" s="379"/>
      <c r="F12" s="379"/>
      <c r="G12" s="379"/>
      <c r="H12" s="379"/>
      <c r="I12" s="379"/>
      <c r="J12" s="379"/>
      <c r="K12" s="379"/>
      <c r="L12" s="380"/>
      <c r="M12" s="18"/>
      <c r="N12" s="18"/>
      <c r="O12" s="14"/>
      <c r="P12" s="14"/>
    </row>
    <row r="13" spans="1:16" s="6" customFormat="1" ht="27.75" customHeight="1" x14ac:dyDescent="0.25">
      <c r="A13" s="4"/>
      <c r="B13" s="467" t="str">
        <f>Pro!B13</f>
        <v xml:space="preserve">• Veuillez indiquer seulement les ventes effectuées à partir des importations de votre entreprise. Les ventes de marchandises achetées auprès de producteurs canadiens doivent être exclues. </v>
      </c>
      <c r="C13" s="468"/>
      <c r="D13" s="468"/>
      <c r="E13" s="468"/>
      <c r="F13" s="468"/>
      <c r="G13" s="468"/>
      <c r="H13" s="468"/>
      <c r="I13" s="468"/>
      <c r="J13" s="468"/>
      <c r="K13" s="468"/>
      <c r="L13" s="469"/>
      <c r="M13" s="18"/>
      <c r="N13" s="18"/>
      <c r="O13" s="14"/>
      <c r="P13" s="14"/>
    </row>
    <row r="14" spans="1:16" s="6" customFormat="1" x14ac:dyDescent="0.25">
      <c r="A14" s="4"/>
      <c r="B14" s="378" t="str">
        <f>Pro!B14</f>
        <v>• Déclarez toutes les ventes aux entreprises associées canadiennes et étrangères.</v>
      </c>
      <c r="C14" s="379"/>
      <c r="D14" s="379"/>
      <c r="E14" s="379"/>
      <c r="F14" s="379"/>
      <c r="G14" s="379"/>
      <c r="H14" s="379"/>
      <c r="I14" s="379"/>
      <c r="J14" s="379"/>
      <c r="K14" s="379"/>
      <c r="L14" s="380"/>
      <c r="M14" s="18"/>
      <c r="N14" s="18"/>
      <c r="O14" s="14"/>
      <c r="P14" s="14"/>
    </row>
    <row r="15" spans="1:16" s="6" customFormat="1" x14ac:dyDescent="0.25">
      <c r="A15" s="4"/>
      <c r="B15" s="378" t="str">
        <f>Pro!B15</f>
        <v>• Déclarez toutes les ventes à compter de la date de l’expédition au client ou à son entrepôt.</v>
      </c>
      <c r="C15" s="379"/>
      <c r="D15" s="379"/>
      <c r="E15" s="379"/>
      <c r="F15" s="379"/>
      <c r="G15" s="379"/>
      <c r="H15" s="379"/>
      <c r="I15" s="379"/>
      <c r="J15" s="379"/>
      <c r="K15" s="379"/>
      <c r="L15" s="380"/>
      <c r="M15" s="18"/>
      <c r="N15" s="18"/>
      <c r="O15" s="14"/>
      <c r="P15" s="14"/>
    </row>
    <row r="16" spans="1:16" s="6" customFormat="1" x14ac:dyDescent="0.25">
      <c r="A16" s="4"/>
      <c r="B16" s="378" t="str">
        <f>Pro!B16</f>
        <v>• Déclarez toutes les valeurs en dollars canadiens.</v>
      </c>
      <c r="C16" s="379"/>
      <c r="D16" s="379"/>
      <c r="E16" s="379"/>
      <c r="F16" s="379"/>
      <c r="G16" s="379"/>
      <c r="H16" s="379"/>
      <c r="I16" s="379"/>
      <c r="J16" s="379"/>
      <c r="K16" s="379"/>
      <c r="L16" s="380"/>
      <c r="M16" s="18"/>
      <c r="N16" s="18"/>
      <c r="O16" s="14"/>
      <c r="P16" s="14"/>
    </row>
    <row r="17" spans="1:16" s="6" customFormat="1" x14ac:dyDescent="0.25">
      <c r="A17" s="4"/>
      <c r="B17" s="381" t="str">
        <f>IF(Intro!$G$29="English",O17,P17)</f>
        <v>• Si votre entreprise est un utilisateur final ou un détaillant, elle n’a pas besoin de déclarer ses ventes d’importations ou ses stocks d’importations.</v>
      </c>
      <c r="C17" s="382"/>
      <c r="D17" s="382"/>
      <c r="E17" s="382"/>
      <c r="F17" s="382"/>
      <c r="G17" s="382"/>
      <c r="H17" s="382"/>
      <c r="I17" s="382"/>
      <c r="J17" s="382"/>
      <c r="K17" s="382"/>
      <c r="L17" s="383"/>
      <c r="M17" s="18"/>
      <c r="N17" s="18"/>
      <c r="O17" s="14" t="s">
        <v>176</v>
      </c>
      <c r="P17" s="14" t="s">
        <v>177</v>
      </c>
    </row>
    <row r="18" spans="1:16" s="6" customFormat="1" ht="15.75" x14ac:dyDescent="0.25">
      <c r="A18" s="4"/>
      <c r="B18" s="470" t="str">
        <f>IF(Intro!$G$29="English",Variables!$B$332,Variables!$C$332)</f>
        <v>N'INCLUEZ PAS DANS VOTRE RÉPONSE LA VALEUR DE TOUT SERVICE COMMERCIAL, TEL QUE L'INSTALLATION</v>
      </c>
      <c r="C18" s="470"/>
      <c r="D18" s="470"/>
      <c r="E18" s="470"/>
      <c r="F18" s="470"/>
      <c r="G18" s="470"/>
      <c r="H18" s="470"/>
      <c r="I18" s="470"/>
      <c r="J18" s="470"/>
      <c r="K18" s="470"/>
      <c r="L18" s="470"/>
      <c r="O18" s="14"/>
      <c r="P18" s="14"/>
    </row>
    <row r="19" spans="1:16" x14ac:dyDescent="0.25">
      <c r="B19" s="263" t="str">
        <f>IF(Intro!$G$29="English",O19,P19)</f>
        <v>IMPORTATIONS ET VENTES</v>
      </c>
      <c r="C19" s="264"/>
      <c r="D19" s="264"/>
      <c r="E19" s="264"/>
      <c r="F19" s="264"/>
      <c r="G19" s="264"/>
      <c r="H19" s="264"/>
      <c r="I19" s="264"/>
      <c r="J19" s="264"/>
      <c r="K19" s="264"/>
      <c r="L19" s="265"/>
      <c r="M19" s="9"/>
      <c r="O19" s="69" t="s">
        <v>222</v>
      </c>
      <c r="P19" s="69" t="s">
        <v>223</v>
      </c>
    </row>
    <row r="20" spans="1:16" x14ac:dyDescent="0.25">
      <c r="B20" s="388" t="s">
        <v>12</v>
      </c>
      <c r="C20" s="389"/>
      <c r="D20" s="389"/>
      <c r="E20" s="389"/>
      <c r="F20" s="389"/>
      <c r="G20" s="389"/>
      <c r="H20" s="389"/>
      <c r="I20" s="389"/>
      <c r="J20" s="389"/>
      <c r="K20" s="389"/>
      <c r="L20" s="390"/>
      <c r="M20" s="9"/>
    </row>
    <row r="21" spans="1:16" ht="24" customHeight="1" x14ac:dyDescent="0.25">
      <c r="B21" s="342" t="str">
        <f>IF(Intro!$G$29="English",O21,P21)</f>
        <v xml:space="preserve">Indiquez les importations et les ventes de marchandises de votre entreprise, par pays. </v>
      </c>
      <c r="C21" s="343"/>
      <c r="D21" s="343"/>
      <c r="E21" s="343"/>
      <c r="F21" s="343"/>
      <c r="G21" s="26"/>
      <c r="H21" s="26"/>
      <c r="I21" s="26"/>
      <c r="J21" s="26"/>
      <c r="K21" s="26"/>
      <c r="L21" s="47"/>
      <c r="M21" s="9"/>
      <c r="O21" s="9" t="s">
        <v>780</v>
      </c>
      <c r="P21" s="9" t="s">
        <v>781</v>
      </c>
    </row>
    <row r="22" spans="1:16" x14ac:dyDescent="0.25">
      <c r="B22" s="263" t="str">
        <f>IF(Intro!$G$29="English",O22,P22)</f>
        <v>PAYS 21</v>
      </c>
      <c r="C22" s="264"/>
      <c r="D22" s="264"/>
      <c r="E22" s="264"/>
      <c r="F22" s="264"/>
      <c r="G22" s="264"/>
      <c r="H22" s="264"/>
      <c r="I22" s="264"/>
      <c r="J22" s="264"/>
      <c r="K22" s="264"/>
      <c r="L22" s="265"/>
      <c r="M22" s="9"/>
      <c r="O22" s="69" t="s">
        <v>854</v>
      </c>
      <c r="P22" s="69" t="s">
        <v>855</v>
      </c>
    </row>
    <row r="23" spans="1:16" ht="15.75" customHeight="1" x14ac:dyDescent="0.25">
      <c r="B23" s="477" t="str">
        <f>IF(Intro!$G$29="English",O23,P23)</f>
        <v>Veuillez spécifier le pays d'origine ici :</v>
      </c>
      <c r="C23" s="478"/>
      <c r="D23" s="478"/>
      <c r="E23" s="474"/>
      <c r="F23" s="475"/>
      <c r="G23" s="475"/>
      <c r="H23" s="475"/>
      <c r="I23" s="476"/>
      <c r="J23" s="26"/>
      <c r="K23" s="26"/>
      <c r="L23" s="47"/>
      <c r="M23" s="9"/>
      <c r="O23" s="9" t="s">
        <v>815</v>
      </c>
      <c r="P23" s="9" t="s">
        <v>818</v>
      </c>
    </row>
    <row r="24" spans="1:16" x14ac:dyDescent="0.25">
      <c r="B24" s="79"/>
      <c r="C24" s="80"/>
      <c r="D24" s="80"/>
      <c r="E24" s="80"/>
      <c r="F24" s="80"/>
      <c r="G24" s="26"/>
      <c r="H24" s="26"/>
      <c r="I24" s="26"/>
      <c r="J24" s="26"/>
      <c r="K24" s="26"/>
      <c r="L24" s="16"/>
      <c r="M24" s="9"/>
    </row>
    <row r="25" spans="1:16" x14ac:dyDescent="0.25">
      <c r="B25" s="79"/>
      <c r="C25" s="80"/>
      <c r="D25" s="80"/>
      <c r="E25" s="80"/>
      <c r="F25" s="80"/>
      <c r="G25" s="113">
        <f>Variables!$B$6</f>
        <v>2023</v>
      </c>
      <c r="H25" s="113">
        <f>G25+1</f>
        <v>2024</v>
      </c>
      <c r="I25" s="113">
        <f>H25+1</f>
        <v>2025</v>
      </c>
      <c r="J25" s="26"/>
      <c r="K25" s="26"/>
      <c r="L25" s="50"/>
      <c r="M25" s="9"/>
      <c r="O25" s="17"/>
    </row>
    <row r="26" spans="1:16" s="10" customFormat="1" ht="14.25" customHeight="1" x14ac:dyDescent="0.25">
      <c r="A26" s="24"/>
      <c r="B26" s="479" t="str">
        <f>IF(Intro!$G$29="English",O26,P26)</f>
        <v>Importations au Canada</v>
      </c>
      <c r="C26" s="480"/>
      <c r="D26" s="480"/>
      <c r="E26" s="480"/>
      <c r="F26" s="480"/>
      <c r="G26" s="480"/>
      <c r="H26" s="480"/>
      <c r="I26" s="481"/>
      <c r="J26" s="26"/>
      <c r="K26" s="26"/>
      <c r="L26" s="50"/>
      <c r="O26" s="21" t="s">
        <v>143</v>
      </c>
      <c r="P26" s="10" t="s">
        <v>144</v>
      </c>
    </row>
    <row r="27" spans="1:16" ht="15" customHeight="1" x14ac:dyDescent="0.25">
      <c r="B27" s="297" t="str">
        <f>IF(Intro!$G$29="English",O27,P27)</f>
        <v>Importations</v>
      </c>
      <c r="C27" s="298"/>
      <c r="D27" s="482" t="str">
        <f>IF(Intro!$G$29="English",Variables!$B$23,Variables!$C$23)</f>
        <v>000 pi. ca.</v>
      </c>
      <c r="E27" s="482"/>
      <c r="F27" s="482"/>
      <c r="G27" s="81"/>
      <c r="H27" s="81"/>
      <c r="I27" s="81"/>
      <c r="J27" s="26"/>
      <c r="K27" s="26"/>
      <c r="L27" s="50"/>
      <c r="M27" s="9"/>
      <c r="O27" s="9" t="s">
        <v>51</v>
      </c>
      <c r="P27" s="9" t="s">
        <v>110</v>
      </c>
    </row>
    <row r="28" spans="1:16" ht="15" customHeight="1" x14ac:dyDescent="0.25">
      <c r="B28" s="297"/>
      <c r="C28" s="298"/>
      <c r="D28" s="482" t="str">
        <f>IF(Intro!G$29="English",O28,P28)</f>
        <v>valeur d'achat nette rendue (CAD)</v>
      </c>
      <c r="E28" s="482"/>
      <c r="F28" s="482"/>
      <c r="G28" s="81"/>
      <c r="H28" s="81"/>
      <c r="I28" s="81"/>
      <c r="J28" s="26"/>
      <c r="K28" s="26"/>
      <c r="L28" s="50"/>
      <c r="M28" s="9"/>
      <c r="O28" s="9" t="s">
        <v>227</v>
      </c>
      <c r="P28" s="9" t="s">
        <v>226</v>
      </c>
    </row>
    <row r="29" spans="1:16" ht="15" customHeight="1" x14ac:dyDescent="0.25">
      <c r="B29" s="297"/>
      <c r="C29" s="298"/>
      <c r="D29" s="482" t="str">
        <f>"$ / "&amp;IF(Intro!$G$29="English",Variables!$B$24,Variables!$C$24)</f>
        <v>$ / 000 pi. ca.</v>
      </c>
      <c r="E29" s="482"/>
      <c r="F29" s="482"/>
      <c r="G29" s="89" t="str">
        <f>IF(G27=0,"-",G28/G27)</f>
        <v>-</v>
      </c>
      <c r="H29" s="89" t="str">
        <f>IF(H27=0,"-",H28/H27)</f>
        <v>-</v>
      </c>
      <c r="I29" s="89" t="str">
        <f>IF(I27=0,"-",I28/I27)</f>
        <v>-</v>
      </c>
      <c r="J29" s="26"/>
      <c r="K29" s="26"/>
      <c r="L29" s="50"/>
      <c r="M29" s="9"/>
    </row>
    <row r="30" spans="1:16" s="10" customFormat="1" x14ac:dyDescent="0.25">
      <c r="A30" s="24"/>
      <c r="B30" s="483" t="str">
        <f>IF(Intro!$G$29="English",O30,P30)</f>
        <v>Ventes des importations au Canada</v>
      </c>
      <c r="C30" s="484"/>
      <c r="D30" s="484"/>
      <c r="E30" s="484"/>
      <c r="F30" s="484"/>
      <c r="G30" s="484"/>
      <c r="H30" s="484"/>
      <c r="I30" s="485"/>
      <c r="J30" s="26"/>
      <c r="K30" s="26"/>
      <c r="L30" s="50"/>
      <c r="O30" s="21" t="s">
        <v>343</v>
      </c>
      <c r="P30" s="10" t="s">
        <v>344</v>
      </c>
    </row>
    <row r="31" spans="1:16" ht="15" customHeight="1" x14ac:dyDescent="0.25">
      <c r="B31" s="297" t="str">
        <f>IF(Intro!$G$29="English",O30,P30)</f>
        <v>Ventes des importations au Canada</v>
      </c>
      <c r="C31" s="298"/>
      <c r="D31" s="482" t="str">
        <f>D27</f>
        <v>000 pi. ca.</v>
      </c>
      <c r="E31" s="482"/>
      <c r="F31" s="482"/>
      <c r="G31" s="81"/>
      <c r="H31" s="81"/>
      <c r="I31" s="81"/>
      <c r="J31" s="26"/>
      <c r="K31" s="26"/>
      <c r="L31" s="50"/>
      <c r="M31" s="9"/>
      <c r="O31" s="9" t="str">
        <f>"Sales to "&amp;Variables!$B$26&amp;" in Canada"</f>
        <v>Sales to  in Canada</v>
      </c>
      <c r="P31" s="9" t="str">
        <f>"Ventes aux "&amp;Variables!$C$26&amp;" au Canada"</f>
        <v>Ventes aux  au Canada</v>
      </c>
    </row>
    <row r="32" spans="1:16" ht="15" customHeight="1" x14ac:dyDescent="0.25">
      <c r="B32" s="297"/>
      <c r="C32" s="298"/>
      <c r="D32" s="482" t="str">
        <f>IF(Intro!G$29="English",O32,P32)</f>
        <v>valeur de vente nette rendue (CAD)</v>
      </c>
      <c r="E32" s="482"/>
      <c r="F32" s="482"/>
      <c r="G32" s="81"/>
      <c r="H32" s="81"/>
      <c r="I32" s="81"/>
      <c r="J32" s="26"/>
      <c r="K32" s="26"/>
      <c r="L32" s="50"/>
      <c r="M32" s="9"/>
      <c r="O32" s="9" t="s">
        <v>229</v>
      </c>
      <c r="P32" s="9" t="s">
        <v>228</v>
      </c>
    </row>
    <row r="33" spans="1:16" ht="15.75" customHeight="1" x14ac:dyDescent="0.25">
      <c r="B33" s="486"/>
      <c r="C33" s="360"/>
      <c r="D33" s="487" t="str">
        <f>D29</f>
        <v>$ / 000 pi. ca.</v>
      </c>
      <c r="E33" s="487"/>
      <c r="F33" s="487"/>
      <c r="G33" s="89" t="str">
        <f>IF(G31=0,"-",G32/G31)</f>
        <v>-</v>
      </c>
      <c r="H33" s="89" t="str">
        <f>IF(H31=0,"-",H32/H31)</f>
        <v>-</v>
      </c>
      <c r="I33" s="89" t="str">
        <f>IF(I31=0,"-",I32/I31)</f>
        <v>-</v>
      </c>
      <c r="J33" s="26"/>
      <c r="K33" s="26"/>
      <c r="L33" s="50"/>
      <c r="M33" s="9"/>
    </row>
    <row r="34" spans="1:16" x14ac:dyDescent="0.25">
      <c r="B34" s="51"/>
      <c r="C34" s="48"/>
      <c r="D34" s="48"/>
      <c r="E34" s="48"/>
      <c r="F34" s="48"/>
      <c r="G34" s="48"/>
      <c r="H34" s="48"/>
      <c r="I34" s="48"/>
      <c r="J34" s="48"/>
      <c r="K34" s="48"/>
      <c r="L34" s="49"/>
      <c r="M34" s="9"/>
    </row>
    <row r="35" spans="1:16" x14ac:dyDescent="0.25">
      <c r="B35" s="263" t="str">
        <f>IF(Intro!$G$29="English",O35,P35)</f>
        <v>PAYS 22</v>
      </c>
      <c r="C35" s="264"/>
      <c r="D35" s="264"/>
      <c r="E35" s="264"/>
      <c r="F35" s="264"/>
      <c r="G35" s="264"/>
      <c r="H35" s="264"/>
      <c r="I35" s="264"/>
      <c r="J35" s="264"/>
      <c r="K35" s="264"/>
      <c r="L35" s="265"/>
      <c r="M35" s="9"/>
      <c r="O35" s="69" t="s">
        <v>856</v>
      </c>
      <c r="P35" s="69" t="s">
        <v>857</v>
      </c>
    </row>
    <row r="36" spans="1:16" ht="15.75" x14ac:dyDescent="0.25">
      <c r="B36" s="477" t="str">
        <f>IF(Intro!$G$29="English",O36,P36)</f>
        <v>Veuillez spécifier le pays d'origine ici :</v>
      </c>
      <c r="C36" s="478"/>
      <c r="D36" s="478"/>
      <c r="E36" s="474"/>
      <c r="F36" s="475"/>
      <c r="G36" s="475"/>
      <c r="H36" s="475"/>
      <c r="I36" s="476"/>
      <c r="J36" s="26"/>
      <c r="K36" s="26"/>
      <c r="L36" s="47"/>
      <c r="M36" s="9"/>
      <c r="O36" s="9" t="s">
        <v>815</v>
      </c>
      <c r="P36" s="9" t="s">
        <v>818</v>
      </c>
    </row>
    <row r="37" spans="1:16" x14ac:dyDescent="0.25">
      <c r="B37" s="79"/>
      <c r="C37" s="80"/>
      <c r="D37" s="80"/>
      <c r="E37" s="80"/>
      <c r="F37" s="80"/>
      <c r="G37" s="26"/>
      <c r="H37" s="26"/>
      <c r="I37" s="26"/>
      <c r="J37" s="26"/>
      <c r="K37" s="26"/>
      <c r="L37" s="16"/>
      <c r="M37" s="9"/>
    </row>
    <row r="38" spans="1:16" x14ac:dyDescent="0.25">
      <c r="B38" s="79"/>
      <c r="C38" s="80"/>
      <c r="D38" s="80"/>
      <c r="E38" s="80"/>
      <c r="F38" s="80"/>
      <c r="G38" s="113">
        <f>Variables!$B$6</f>
        <v>2023</v>
      </c>
      <c r="H38" s="113">
        <f>G38+1</f>
        <v>2024</v>
      </c>
      <c r="I38" s="113">
        <f>H38+1</f>
        <v>2025</v>
      </c>
      <c r="J38" s="26"/>
      <c r="K38" s="26"/>
      <c r="L38" s="50"/>
      <c r="M38" s="9"/>
      <c r="O38" s="17"/>
    </row>
    <row r="39" spans="1:16" s="10" customFormat="1" ht="14.25" customHeight="1" x14ac:dyDescent="0.25">
      <c r="A39" s="24"/>
      <c r="B39" s="479" t="str">
        <f>IF(Intro!$G$29="English",O39,P39)</f>
        <v>Importations au Canada</v>
      </c>
      <c r="C39" s="480"/>
      <c r="D39" s="480"/>
      <c r="E39" s="480"/>
      <c r="F39" s="480"/>
      <c r="G39" s="480"/>
      <c r="H39" s="480"/>
      <c r="I39" s="481"/>
      <c r="J39" s="26"/>
      <c r="K39" s="26"/>
      <c r="L39" s="50"/>
      <c r="O39" s="21" t="s">
        <v>143</v>
      </c>
      <c r="P39" s="10" t="s">
        <v>144</v>
      </c>
    </row>
    <row r="40" spans="1:16" ht="15" customHeight="1" x14ac:dyDescent="0.25">
      <c r="B40" s="297" t="str">
        <f>IF(Intro!$G$29="English",O40,P40)</f>
        <v>Importations</v>
      </c>
      <c r="C40" s="298"/>
      <c r="D40" s="482" t="str">
        <f>IF(Intro!$G$29="English",Variables!$B$23,Variables!$C$23)</f>
        <v>000 pi. ca.</v>
      </c>
      <c r="E40" s="482"/>
      <c r="F40" s="482"/>
      <c r="G40" s="81"/>
      <c r="H40" s="81"/>
      <c r="I40" s="81"/>
      <c r="J40" s="26"/>
      <c r="K40" s="26"/>
      <c r="L40" s="50"/>
      <c r="M40" s="9"/>
      <c r="O40" s="9" t="s">
        <v>51</v>
      </c>
      <c r="P40" s="9" t="s">
        <v>110</v>
      </c>
    </row>
    <row r="41" spans="1:16" ht="15" customHeight="1" x14ac:dyDescent="0.25">
      <c r="B41" s="297"/>
      <c r="C41" s="298"/>
      <c r="D41" s="482" t="str">
        <f>IF(Intro!G$29="English",O41,P41)</f>
        <v>valeur d'achat nette rendue (CAD)</v>
      </c>
      <c r="E41" s="482"/>
      <c r="F41" s="482"/>
      <c r="G41" s="81"/>
      <c r="H41" s="81"/>
      <c r="I41" s="81"/>
      <c r="J41" s="26"/>
      <c r="K41" s="26"/>
      <c r="L41" s="50"/>
      <c r="M41" s="9"/>
      <c r="O41" s="9" t="s">
        <v>227</v>
      </c>
      <c r="P41" s="9" t="s">
        <v>226</v>
      </c>
    </row>
    <row r="42" spans="1:16" ht="15" customHeight="1" x14ac:dyDescent="0.25">
      <c r="B42" s="297"/>
      <c r="C42" s="298"/>
      <c r="D42" s="482" t="str">
        <f>"$ / "&amp;IF(Intro!$G$29="English",Variables!$B$24,Variables!$C$24)</f>
        <v>$ / 000 pi. ca.</v>
      </c>
      <c r="E42" s="482"/>
      <c r="F42" s="482"/>
      <c r="G42" s="89" t="str">
        <f>IF(G40=0,"-",G41/G40)</f>
        <v>-</v>
      </c>
      <c r="H42" s="89" t="str">
        <f>IF(H40=0,"-",H41/H40)</f>
        <v>-</v>
      </c>
      <c r="I42" s="89" t="str">
        <f>IF(I40=0,"-",I41/I40)</f>
        <v>-</v>
      </c>
      <c r="J42" s="26"/>
      <c r="K42" s="26"/>
      <c r="L42" s="50"/>
      <c r="M42" s="9"/>
    </row>
    <row r="43" spans="1:16" s="10" customFormat="1" x14ac:dyDescent="0.25">
      <c r="A43" s="24"/>
      <c r="B43" s="483" t="str">
        <f>IF(Intro!$G$29="English",O43,P43)</f>
        <v>Ventes des importations au Canada</v>
      </c>
      <c r="C43" s="484"/>
      <c r="D43" s="484"/>
      <c r="E43" s="484"/>
      <c r="F43" s="484"/>
      <c r="G43" s="484"/>
      <c r="H43" s="484"/>
      <c r="I43" s="485"/>
      <c r="J43" s="26"/>
      <c r="K43" s="26"/>
      <c r="L43" s="50"/>
      <c r="O43" s="21" t="s">
        <v>343</v>
      </c>
      <c r="P43" s="10" t="s">
        <v>344</v>
      </c>
    </row>
    <row r="44" spans="1:16" ht="15" customHeight="1" x14ac:dyDescent="0.25">
      <c r="B44" s="297" t="str">
        <f>IF(Intro!$G$29="English",O43,P43)</f>
        <v>Ventes des importations au Canada</v>
      </c>
      <c r="C44" s="298"/>
      <c r="D44" s="482" t="str">
        <f>D40</f>
        <v>000 pi. ca.</v>
      </c>
      <c r="E44" s="482"/>
      <c r="F44" s="482"/>
      <c r="G44" s="81"/>
      <c r="H44" s="81"/>
      <c r="I44" s="81"/>
      <c r="J44" s="26"/>
      <c r="K44" s="26"/>
      <c r="L44" s="50"/>
      <c r="M44" s="9"/>
      <c r="O44" s="9" t="str">
        <f>"Sales to "&amp;Variables!$B$26&amp;" in Canada"</f>
        <v>Sales to  in Canada</v>
      </c>
      <c r="P44" s="9" t="str">
        <f>"Ventes aux "&amp;Variables!$C$26&amp;" au Canada"</f>
        <v>Ventes aux  au Canada</v>
      </c>
    </row>
    <row r="45" spans="1:16" ht="15" customHeight="1" x14ac:dyDescent="0.25">
      <c r="B45" s="297"/>
      <c r="C45" s="298"/>
      <c r="D45" s="482" t="str">
        <f>IF(Intro!G$29="English",O45,P45)</f>
        <v>valeur de vente nette rendue (CAD)</v>
      </c>
      <c r="E45" s="482"/>
      <c r="F45" s="482"/>
      <c r="G45" s="81"/>
      <c r="H45" s="81"/>
      <c r="I45" s="81"/>
      <c r="J45" s="26"/>
      <c r="K45" s="26"/>
      <c r="L45" s="50"/>
      <c r="M45" s="9"/>
      <c r="O45" s="9" t="s">
        <v>229</v>
      </c>
      <c r="P45" s="9" t="s">
        <v>228</v>
      </c>
    </row>
    <row r="46" spans="1:16" ht="15.75" customHeight="1" x14ac:dyDescent="0.25">
      <c r="B46" s="486"/>
      <c r="C46" s="360"/>
      <c r="D46" s="487" t="str">
        <f>D42</f>
        <v>$ / 000 pi. ca.</v>
      </c>
      <c r="E46" s="487"/>
      <c r="F46" s="487"/>
      <c r="G46" s="89" t="str">
        <f>IF(G44=0,"-",G45/G44)</f>
        <v>-</v>
      </c>
      <c r="H46" s="89" t="str">
        <f>IF(H44=0,"-",H45/H44)</f>
        <v>-</v>
      </c>
      <c r="I46" s="89" t="str">
        <f>IF(I44=0,"-",I45/I44)</f>
        <v>-</v>
      </c>
      <c r="J46" s="26"/>
      <c r="K46" s="26"/>
      <c r="L46" s="50"/>
      <c r="M46" s="9"/>
    </row>
    <row r="47" spans="1:16" x14ac:dyDescent="0.25">
      <c r="B47" s="51"/>
      <c r="C47" s="48"/>
      <c r="D47" s="48"/>
      <c r="E47" s="48"/>
      <c r="F47" s="48"/>
      <c r="G47" s="48"/>
      <c r="H47" s="48"/>
      <c r="I47" s="48"/>
      <c r="J47" s="48"/>
      <c r="K47" s="48"/>
      <c r="L47" s="49"/>
      <c r="M47" s="9"/>
    </row>
    <row r="48" spans="1:16" x14ac:dyDescent="0.25">
      <c r="B48" s="263" t="str">
        <f>IF(Intro!$G$29="English",O48,P48)</f>
        <v>PAYS 23</v>
      </c>
      <c r="C48" s="264"/>
      <c r="D48" s="264"/>
      <c r="E48" s="264"/>
      <c r="F48" s="264"/>
      <c r="G48" s="264"/>
      <c r="H48" s="264"/>
      <c r="I48" s="264"/>
      <c r="J48" s="264"/>
      <c r="K48" s="264"/>
      <c r="L48" s="265"/>
      <c r="M48" s="9"/>
      <c r="O48" s="69" t="s">
        <v>858</v>
      </c>
      <c r="P48" s="69" t="s">
        <v>859</v>
      </c>
    </row>
    <row r="49" spans="1:16" ht="15.75" x14ac:dyDescent="0.25">
      <c r="B49" s="477" t="str">
        <f>IF(Intro!$G$29="English",O49,P49)</f>
        <v>Veuillez spécifier le pays d'origine ici :</v>
      </c>
      <c r="C49" s="478"/>
      <c r="D49" s="478"/>
      <c r="E49" s="474"/>
      <c r="F49" s="475"/>
      <c r="G49" s="475"/>
      <c r="H49" s="475"/>
      <c r="I49" s="476"/>
      <c r="J49" s="26"/>
      <c r="K49" s="26"/>
      <c r="L49" s="47"/>
      <c r="M49" s="9"/>
      <c r="O49" s="9" t="s">
        <v>815</v>
      </c>
      <c r="P49" s="9" t="s">
        <v>818</v>
      </c>
    </row>
    <row r="50" spans="1:16" x14ac:dyDescent="0.25">
      <c r="B50" s="79"/>
      <c r="C50" s="80"/>
      <c r="D50" s="80"/>
      <c r="E50" s="80"/>
      <c r="F50" s="80"/>
      <c r="G50" s="26"/>
      <c r="H50" s="26"/>
      <c r="I50" s="26"/>
      <c r="J50" s="26"/>
      <c r="K50" s="26"/>
      <c r="L50" s="16"/>
      <c r="M50" s="9"/>
    </row>
    <row r="51" spans="1:16" x14ac:dyDescent="0.25">
      <c r="B51" s="79"/>
      <c r="C51" s="80"/>
      <c r="D51" s="80"/>
      <c r="E51" s="80"/>
      <c r="F51" s="80"/>
      <c r="G51" s="113">
        <f>Variables!$B$6</f>
        <v>2023</v>
      </c>
      <c r="H51" s="113">
        <f>G51+1</f>
        <v>2024</v>
      </c>
      <c r="I51" s="113">
        <f>H51+1</f>
        <v>2025</v>
      </c>
      <c r="J51" s="26"/>
      <c r="K51" s="26"/>
      <c r="L51" s="50"/>
      <c r="M51" s="9"/>
      <c r="O51" s="17"/>
    </row>
    <row r="52" spans="1:16" s="10" customFormat="1" ht="14.25" customHeight="1" x14ac:dyDescent="0.25">
      <c r="A52" s="24"/>
      <c r="B52" s="479" t="str">
        <f>IF(Intro!$G$29="English",O52,P52)</f>
        <v>Importations au Canada</v>
      </c>
      <c r="C52" s="480"/>
      <c r="D52" s="480"/>
      <c r="E52" s="480"/>
      <c r="F52" s="480"/>
      <c r="G52" s="480"/>
      <c r="H52" s="480"/>
      <c r="I52" s="481"/>
      <c r="J52" s="26"/>
      <c r="K52" s="26"/>
      <c r="L52" s="50"/>
      <c r="O52" s="21" t="s">
        <v>143</v>
      </c>
      <c r="P52" s="10" t="s">
        <v>144</v>
      </c>
    </row>
    <row r="53" spans="1:16" ht="15" customHeight="1" x14ac:dyDescent="0.25">
      <c r="B53" s="297" t="str">
        <f>IF(Intro!$G$29="English",O53,P53)</f>
        <v>Importations</v>
      </c>
      <c r="C53" s="298"/>
      <c r="D53" s="482" t="str">
        <f>IF(Intro!$G$29="English",Variables!$B$23,Variables!$C$23)</f>
        <v>000 pi. ca.</v>
      </c>
      <c r="E53" s="482"/>
      <c r="F53" s="482"/>
      <c r="G53" s="81"/>
      <c r="H53" s="81"/>
      <c r="I53" s="81"/>
      <c r="J53" s="26"/>
      <c r="K53" s="26"/>
      <c r="L53" s="50"/>
      <c r="M53" s="9"/>
      <c r="O53" s="9" t="s">
        <v>51</v>
      </c>
      <c r="P53" s="9" t="s">
        <v>110</v>
      </c>
    </row>
    <row r="54" spans="1:16" ht="15" customHeight="1" x14ac:dyDescent="0.25">
      <c r="B54" s="297"/>
      <c r="C54" s="298"/>
      <c r="D54" s="482" t="str">
        <f>IF(Intro!G$29="English",O54,P54)</f>
        <v>valeur d'achat nette rendue (CAD)</v>
      </c>
      <c r="E54" s="482"/>
      <c r="F54" s="482"/>
      <c r="G54" s="81"/>
      <c r="H54" s="81"/>
      <c r="I54" s="81"/>
      <c r="J54" s="26"/>
      <c r="K54" s="26"/>
      <c r="L54" s="50"/>
      <c r="M54" s="9"/>
      <c r="O54" s="9" t="s">
        <v>227</v>
      </c>
      <c r="P54" s="9" t="s">
        <v>226</v>
      </c>
    </row>
    <row r="55" spans="1:16" ht="15" customHeight="1" x14ac:dyDescent="0.25">
      <c r="B55" s="297"/>
      <c r="C55" s="298"/>
      <c r="D55" s="482" t="str">
        <f>"$ / "&amp;IF(Intro!$G$29="English",Variables!$B$24,Variables!$C$24)</f>
        <v>$ / 000 pi. ca.</v>
      </c>
      <c r="E55" s="482"/>
      <c r="F55" s="482"/>
      <c r="G55" s="89" t="str">
        <f>IF(G53=0,"-",G54/G53)</f>
        <v>-</v>
      </c>
      <c r="H55" s="89" t="str">
        <f>IF(H53=0,"-",H54/H53)</f>
        <v>-</v>
      </c>
      <c r="I55" s="89" t="str">
        <f>IF(I53=0,"-",I54/I53)</f>
        <v>-</v>
      </c>
      <c r="J55" s="26"/>
      <c r="K55" s="26"/>
      <c r="L55" s="50"/>
      <c r="M55" s="9"/>
    </row>
    <row r="56" spans="1:16" s="10" customFormat="1" x14ac:dyDescent="0.25">
      <c r="A56" s="24"/>
      <c r="B56" s="483" t="str">
        <f>IF(Intro!$G$29="English",O56,P56)</f>
        <v>Ventes des importations au Canada</v>
      </c>
      <c r="C56" s="484"/>
      <c r="D56" s="484"/>
      <c r="E56" s="484"/>
      <c r="F56" s="484"/>
      <c r="G56" s="484"/>
      <c r="H56" s="484"/>
      <c r="I56" s="485"/>
      <c r="J56" s="26"/>
      <c r="K56" s="26"/>
      <c r="L56" s="50"/>
      <c r="O56" s="21" t="s">
        <v>343</v>
      </c>
      <c r="P56" s="10" t="s">
        <v>344</v>
      </c>
    </row>
    <row r="57" spans="1:16" ht="15" customHeight="1" x14ac:dyDescent="0.25">
      <c r="B57" s="297" t="str">
        <f>IF(Intro!$G$29="English",O56,P56)</f>
        <v>Ventes des importations au Canada</v>
      </c>
      <c r="C57" s="298"/>
      <c r="D57" s="482" t="str">
        <f>D53</f>
        <v>000 pi. ca.</v>
      </c>
      <c r="E57" s="482"/>
      <c r="F57" s="482"/>
      <c r="G57" s="81"/>
      <c r="H57" s="81"/>
      <c r="I57" s="81"/>
      <c r="J57" s="26"/>
      <c r="K57" s="26"/>
      <c r="L57" s="50"/>
      <c r="M57" s="9"/>
      <c r="O57" s="9" t="str">
        <f>"Sales to "&amp;Variables!$B$26&amp;" in Canada"</f>
        <v>Sales to  in Canada</v>
      </c>
      <c r="P57" s="9" t="str">
        <f>"Ventes aux "&amp;Variables!$C$26&amp;" au Canada"</f>
        <v>Ventes aux  au Canada</v>
      </c>
    </row>
    <row r="58" spans="1:16" ht="15" customHeight="1" x14ac:dyDescent="0.25">
      <c r="B58" s="297"/>
      <c r="C58" s="298"/>
      <c r="D58" s="482" t="str">
        <f>IF(Intro!G$29="English",O58,P58)</f>
        <v>valeur de vente nette rendue (CAD)</v>
      </c>
      <c r="E58" s="482"/>
      <c r="F58" s="482"/>
      <c r="G58" s="81"/>
      <c r="H58" s="81"/>
      <c r="I58" s="81"/>
      <c r="J58" s="26"/>
      <c r="K58" s="26"/>
      <c r="L58" s="50"/>
      <c r="M58" s="9"/>
      <c r="O58" s="9" t="s">
        <v>229</v>
      </c>
      <c r="P58" s="9" t="s">
        <v>228</v>
      </c>
    </row>
    <row r="59" spans="1:16" ht="15.75" customHeight="1" x14ac:dyDescent="0.25">
      <c r="B59" s="486"/>
      <c r="C59" s="360"/>
      <c r="D59" s="487" t="str">
        <f>D55</f>
        <v>$ / 000 pi. ca.</v>
      </c>
      <c r="E59" s="487"/>
      <c r="F59" s="487"/>
      <c r="G59" s="89" t="str">
        <f>IF(G57=0,"-",G58/G57)</f>
        <v>-</v>
      </c>
      <c r="H59" s="89" t="str">
        <f>IF(H57=0,"-",H58/H57)</f>
        <v>-</v>
      </c>
      <c r="I59" s="89" t="str">
        <f>IF(I57=0,"-",I58/I57)</f>
        <v>-</v>
      </c>
      <c r="J59" s="26"/>
      <c r="K59" s="26"/>
      <c r="L59" s="50"/>
      <c r="M59" s="9"/>
    </row>
    <row r="60" spans="1:16" x14ac:dyDescent="0.25">
      <c r="B60" s="51"/>
      <c r="C60" s="48"/>
      <c r="D60" s="48"/>
      <c r="E60" s="48"/>
      <c r="F60" s="48"/>
      <c r="G60" s="48"/>
      <c r="H60" s="48"/>
      <c r="I60" s="48"/>
      <c r="J60" s="48"/>
      <c r="K60" s="48"/>
      <c r="L60" s="49"/>
      <c r="M60" s="9"/>
    </row>
    <row r="61" spans="1:16" x14ac:dyDescent="0.25">
      <c r="B61" s="263" t="str">
        <f>IF(Intro!$G$29="English",O61,P61)</f>
        <v>PAYS 24</v>
      </c>
      <c r="C61" s="264"/>
      <c r="D61" s="264"/>
      <c r="E61" s="264"/>
      <c r="F61" s="264"/>
      <c r="G61" s="264"/>
      <c r="H61" s="264"/>
      <c r="I61" s="264"/>
      <c r="J61" s="264"/>
      <c r="K61" s="264"/>
      <c r="L61" s="265"/>
      <c r="M61" s="9"/>
      <c r="O61" s="69" t="s">
        <v>860</v>
      </c>
      <c r="P61" s="69" t="s">
        <v>861</v>
      </c>
    </row>
    <row r="62" spans="1:16" ht="15.75" x14ac:dyDescent="0.25">
      <c r="B62" s="477" t="str">
        <f>IF(Intro!$G$29="English",O62,P62)</f>
        <v>Veuillez spécifier le pays d'origine ici :</v>
      </c>
      <c r="C62" s="478"/>
      <c r="D62" s="478"/>
      <c r="E62" s="474"/>
      <c r="F62" s="475"/>
      <c r="G62" s="475"/>
      <c r="H62" s="475"/>
      <c r="I62" s="476"/>
      <c r="J62" s="26"/>
      <c r="K62" s="26"/>
      <c r="L62" s="47"/>
      <c r="M62" s="9"/>
      <c r="O62" s="9" t="s">
        <v>815</v>
      </c>
      <c r="P62" s="9" t="s">
        <v>818</v>
      </c>
    </row>
    <row r="63" spans="1:16" x14ac:dyDescent="0.25">
      <c r="B63" s="79"/>
      <c r="C63" s="80"/>
      <c r="D63" s="80"/>
      <c r="E63" s="80"/>
      <c r="F63" s="80"/>
      <c r="G63" s="26"/>
      <c r="H63" s="26"/>
      <c r="I63" s="26"/>
      <c r="J63" s="26"/>
      <c r="K63" s="26"/>
      <c r="L63" s="16"/>
      <c r="M63" s="9"/>
    </row>
    <row r="64" spans="1:16" x14ac:dyDescent="0.25">
      <c r="B64" s="79"/>
      <c r="C64" s="80"/>
      <c r="D64" s="80"/>
      <c r="E64" s="80"/>
      <c r="F64" s="80"/>
      <c r="G64" s="113">
        <f>Variables!$B$6</f>
        <v>2023</v>
      </c>
      <c r="H64" s="113">
        <f>G64+1</f>
        <v>2024</v>
      </c>
      <c r="I64" s="113">
        <f>H64+1</f>
        <v>2025</v>
      </c>
      <c r="J64" s="26"/>
      <c r="K64" s="26"/>
      <c r="L64" s="50"/>
      <c r="M64" s="9"/>
      <c r="O64" s="17"/>
    </row>
    <row r="65" spans="1:16" s="10" customFormat="1" ht="14.25" customHeight="1" x14ac:dyDescent="0.25">
      <c r="A65" s="24"/>
      <c r="B65" s="479" t="str">
        <f>IF(Intro!$G$29="English",O65,P65)</f>
        <v>Importations au Canada</v>
      </c>
      <c r="C65" s="480"/>
      <c r="D65" s="480"/>
      <c r="E65" s="480"/>
      <c r="F65" s="480"/>
      <c r="G65" s="480"/>
      <c r="H65" s="480"/>
      <c r="I65" s="481"/>
      <c r="J65" s="26"/>
      <c r="K65" s="26"/>
      <c r="L65" s="50"/>
      <c r="O65" s="21" t="s">
        <v>143</v>
      </c>
      <c r="P65" s="10" t="s">
        <v>144</v>
      </c>
    </row>
    <row r="66" spans="1:16" ht="15" customHeight="1" x14ac:dyDescent="0.25">
      <c r="B66" s="297" t="str">
        <f>IF(Intro!$G$29="English",O66,P66)</f>
        <v>Importations</v>
      </c>
      <c r="C66" s="298"/>
      <c r="D66" s="482" t="str">
        <f>IF(Intro!$G$29="English",Variables!$B$23,Variables!$C$23)</f>
        <v>000 pi. ca.</v>
      </c>
      <c r="E66" s="482"/>
      <c r="F66" s="482"/>
      <c r="G66" s="81"/>
      <c r="H66" s="81"/>
      <c r="I66" s="81"/>
      <c r="J66" s="26"/>
      <c r="K66" s="26"/>
      <c r="L66" s="50"/>
      <c r="M66" s="9"/>
      <c r="O66" s="9" t="s">
        <v>51</v>
      </c>
      <c r="P66" s="9" t="s">
        <v>110</v>
      </c>
    </row>
    <row r="67" spans="1:16" ht="15" customHeight="1" x14ac:dyDescent="0.25">
      <c r="B67" s="297"/>
      <c r="C67" s="298"/>
      <c r="D67" s="482" t="str">
        <f>IF(Intro!G$29="English",O67,P67)</f>
        <v>valeur d'achat nette rendue (CAD)</v>
      </c>
      <c r="E67" s="482"/>
      <c r="F67" s="482"/>
      <c r="G67" s="81"/>
      <c r="H67" s="81"/>
      <c r="I67" s="81"/>
      <c r="J67" s="26"/>
      <c r="K67" s="26"/>
      <c r="L67" s="50"/>
      <c r="M67" s="9"/>
      <c r="O67" s="9" t="s">
        <v>227</v>
      </c>
      <c r="P67" s="9" t="s">
        <v>226</v>
      </c>
    </row>
    <row r="68" spans="1:16" ht="15" customHeight="1" x14ac:dyDescent="0.25">
      <c r="B68" s="297"/>
      <c r="C68" s="298"/>
      <c r="D68" s="482" t="str">
        <f>"$ / "&amp;IF(Intro!$G$29="English",Variables!$B$24,Variables!$C$24)</f>
        <v>$ / 000 pi. ca.</v>
      </c>
      <c r="E68" s="482"/>
      <c r="F68" s="482"/>
      <c r="G68" s="89" t="str">
        <f>IF(G66=0,"-",G67/G66)</f>
        <v>-</v>
      </c>
      <c r="H68" s="89" t="str">
        <f>IF(H66=0,"-",H67/H66)</f>
        <v>-</v>
      </c>
      <c r="I68" s="89" t="str">
        <f>IF(I66=0,"-",I67/I66)</f>
        <v>-</v>
      </c>
      <c r="J68" s="26"/>
      <c r="K68" s="26"/>
      <c r="L68" s="50"/>
      <c r="M68" s="9"/>
    </row>
    <row r="69" spans="1:16" s="10" customFormat="1" x14ac:dyDescent="0.25">
      <c r="A69" s="24"/>
      <c r="B69" s="483" t="str">
        <f>IF(Intro!$G$29="English",O69,P69)</f>
        <v>Ventes des importations au Canada</v>
      </c>
      <c r="C69" s="484"/>
      <c r="D69" s="484"/>
      <c r="E69" s="484"/>
      <c r="F69" s="484"/>
      <c r="G69" s="484"/>
      <c r="H69" s="484"/>
      <c r="I69" s="485"/>
      <c r="J69" s="26"/>
      <c r="K69" s="26"/>
      <c r="L69" s="50"/>
      <c r="O69" s="21" t="s">
        <v>343</v>
      </c>
      <c r="P69" s="10" t="s">
        <v>344</v>
      </c>
    </row>
    <row r="70" spans="1:16" ht="15" customHeight="1" x14ac:dyDescent="0.25">
      <c r="B70" s="297" t="str">
        <f>IF(Intro!$G$29="English",O69,P69)</f>
        <v>Ventes des importations au Canada</v>
      </c>
      <c r="C70" s="298"/>
      <c r="D70" s="482" t="str">
        <f>D66</f>
        <v>000 pi. ca.</v>
      </c>
      <c r="E70" s="482"/>
      <c r="F70" s="482"/>
      <c r="G70" s="81"/>
      <c r="H70" s="81"/>
      <c r="I70" s="81"/>
      <c r="J70" s="26"/>
      <c r="K70" s="26"/>
      <c r="L70" s="50"/>
      <c r="M70" s="9"/>
      <c r="O70" s="9" t="str">
        <f>"Sales to "&amp;Variables!$B$26&amp;" in Canada"</f>
        <v>Sales to  in Canada</v>
      </c>
      <c r="P70" s="9" t="str">
        <f>"Ventes aux "&amp;Variables!$C$26&amp;" au Canada"</f>
        <v>Ventes aux  au Canada</v>
      </c>
    </row>
    <row r="71" spans="1:16" ht="15" customHeight="1" x14ac:dyDescent="0.25">
      <c r="B71" s="297"/>
      <c r="C71" s="298"/>
      <c r="D71" s="482" t="str">
        <f>IF(Intro!G$29="English",O71,P71)</f>
        <v>valeur de vente nette rendue (CAD)</v>
      </c>
      <c r="E71" s="482"/>
      <c r="F71" s="482"/>
      <c r="G71" s="81"/>
      <c r="H71" s="81"/>
      <c r="I71" s="81"/>
      <c r="J71" s="26"/>
      <c r="K71" s="26"/>
      <c r="L71" s="50"/>
      <c r="M71" s="9"/>
      <c r="O71" s="9" t="s">
        <v>229</v>
      </c>
      <c r="P71" s="9" t="s">
        <v>228</v>
      </c>
    </row>
    <row r="72" spans="1:16" ht="15.75" customHeight="1" x14ac:dyDescent="0.25">
      <c r="B72" s="486"/>
      <c r="C72" s="360"/>
      <c r="D72" s="487" t="str">
        <f>D68</f>
        <v>$ / 000 pi. ca.</v>
      </c>
      <c r="E72" s="487"/>
      <c r="F72" s="487"/>
      <c r="G72" s="89" t="str">
        <f>IF(G70=0,"-",G71/G70)</f>
        <v>-</v>
      </c>
      <c r="H72" s="89" t="str">
        <f>IF(H70=0,"-",H71/H70)</f>
        <v>-</v>
      </c>
      <c r="I72" s="89" t="str">
        <f>IF(I70=0,"-",I71/I70)</f>
        <v>-</v>
      </c>
      <c r="J72" s="26"/>
      <c r="K72" s="26"/>
      <c r="L72" s="50"/>
      <c r="M72" s="9"/>
    </row>
    <row r="73" spans="1:16" x14ac:dyDescent="0.25">
      <c r="B73" s="51"/>
      <c r="C73" s="48"/>
      <c r="D73" s="48"/>
      <c r="E73" s="48"/>
      <c r="F73" s="48"/>
      <c r="G73" s="48"/>
      <c r="H73" s="48"/>
      <c r="I73" s="48"/>
      <c r="J73" s="48"/>
      <c r="K73" s="48"/>
      <c r="L73" s="49"/>
      <c r="M73" s="9"/>
    </row>
    <row r="74" spans="1:16" x14ac:dyDescent="0.25">
      <c r="B74" s="263" t="str">
        <f>IF(Intro!$G$29="English",O74,P74)</f>
        <v>PAYS 25</v>
      </c>
      <c r="C74" s="264"/>
      <c r="D74" s="264"/>
      <c r="E74" s="264"/>
      <c r="F74" s="264"/>
      <c r="G74" s="264"/>
      <c r="H74" s="264"/>
      <c r="I74" s="264"/>
      <c r="J74" s="264"/>
      <c r="K74" s="264"/>
      <c r="L74" s="265"/>
      <c r="M74" s="9"/>
      <c r="O74" s="69" t="s">
        <v>862</v>
      </c>
      <c r="P74" s="69" t="s">
        <v>863</v>
      </c>
    </row>
    <row r="75" spans="1:16" ht="15.75" x14ac:dyDescent="0.25">
      <c r="B75" s="477" t="str">
        <f>IF(Intro!$G$29="English",O75,P75)</f>
        <v>Veuillez spécifier le pays d'origine ici :</v>
      </c>
      <c r="C75" s="478"/>
      <c r="D75" s="478"/>
      <c r="E75" s="474"/>
      <c r="F75" s="475"/>
      <c r="G75" s="475"/>
      <c r="H75" s="475"/>
      <c r="I75" s="476"/>
      <c r="J75" s="26"/>
      <c r="K75" s="26"/>
      <c r="L75" s="47"/>
      <c r="M75" s="9"/>
      <c r="O75" s="9" t="s">
        <v>815</v>
      </c>
      <c r="P75" s="9" t="s">
        <v>818</v>
      </c>
    </row>
    <row r="76" spans="1:16" x14ac:dyDescent="0.25">
      <c r="B76" s="79"/>
      <c r="C76" s="80"/>
      <c r="D76" s="80"/>
      <c r="E76" s="80"/>
      <c r="F76" s="80"/>
      <c r="G76" s="26"/>
      <c r="H76" s="26"/>
      <c r="I76" s="26"/>
      <c r="J76" s="26"/>
      <c r="K76" s="26"/>
      <c r="L76" s="16"/>
      <c r="M76" s="9"/>
    </row>
    <row r="77" spans="1:16" x14ac:dyDescent="0.25">
      <c r="B77" s="79"/>
      <c r="C77" s="80"/>
      <c r="D77" s="80"/>
      <c r="E77" s="80"/>
      <c r="F77" s="80"/>
      <c r="G77" s="113">
        <f>Variables!$B$6</f>
        <v>2023</v>
      </c>
      <c r="H77" s="113">
        <f>G77+1</f>
        <v>2024</v>
      </c>
      <c r="I77" s="113">
        <f>H77+1</f>
        <v>2025</v>
      </c>
      <c r="J77" s="26"/>
      <c r="K77" s="26"/>
      <c r="L77" s="50"/>
      <c r="M77" s="9"/>
      <c r="O77" s="17"/>
    </row>
    <row r="78" spans="1:16" s="10" customFormat="1" ht="14.25" customHeight="1" x14ac:dyDescent="0.25">
      <c r="A78" s="24"/>
      <c r="B78" s="479" t="str">
        <f>IF(Intro!$G$29="English",O78,P78)</f>
        <v>Importations au Canada</v>
      </c>
      <c r="C78" s="480"/>
      <c r="D78" s="480"/>
      <c r="E78" s="480"/>
      <c r="F78" s="480"/>
      <c r="G78" s="480"/>
      <c r="H78" s="480"/>
      <c r="I78" s="481"/>
      <c r="J78" s="26"/>
      <c r="K78" s="26"/>
      <c r="L78" s="50"/>
      <c r="O78" s="21" t="s">
        <v>143</v>
      </c>
      <c r="P78" s="10" t="s">
        <v>144</v>
      </c>
    </row>
    <row r="79" spans="1:16" ht="15" customHeight="1" x14ac:dyDescent="0.25">
      <c r="B79" s="297" t="str">
        <f>IF(Intro!$G$29="English",O79,P79)</f>
        <v>Importations</v>
      </c>
      <c r="C79" s="298"/>
      <c r="D79" s="482" t="str">
        <f>IF(Intro!$G$29="English",Variables!$B$23,Variables!$C$23)</f>
        <v>000 pi. ca.</v>
      </c>
      <c r="E79" s="482"/>
      <c r="F79" s="482"/>
      <c r="G79" s="81"/>
      <c r="H79" s="81"/>
      <c r="I79" s="81"/>
      <c r="J79" s="26"/>
      <c r="K79" s="26"/>
      <c r="L79" s="50"/>
      <c r="M79" s="9"/>
      <c r="O79" s="9" t="s">
        <v>51</v>
      </c>
      <c r="P79" s="9" t="s">
        <v>110</v>
      </c>
    </row>
    <row r="80" spans="1:16" ht="15" customHeight="1" x14ac:dyDescent="0.25">
      <c r="B80" s="297"/>
      <c r="C80" s="298"/>
      <c r="D80" s="482" t="str">
        <f>IF(Intro!G$29="English",O80,P80)</f>
        <v>valeur d'achat nette rendue (CAD)</v>
      </c>
      <c r="E80" s="482"/>
      <c r="F80" s="482"/>
      <c r="G80" s="81"/>
      <c r="H80" s="81"/>
      <c r="I80" s="81"/>
      <c r="J80" s="26"/>
      <c r="K80" s="26"/>
      <c r="L80" s="50"/>
      <c r="M80" s="9"/>
      <c r="O80" s="9" t="s">
        <v>227</v>
      </c>
      <c r="P80" s="9" t="s">
        <v>226</v>
      </c>
    </row>
    <row r="81" spans="1:16" ht="15" customHeight="1" x14ac:dyDescent="0.25">
      <c r="B81" s="297"/>
      <c r="C81" s="298"/>
      <c r="D81" s="482" t="str">
        <f>"$ / "&amp;IF(Intro!$G$29="English",Variables!$B$24,Variables!$C$24)</f>
        <v>$ / 000 pi. ca.</v>
      </c>
      <c r="E81" s="482"/>
      <c r="F81" s="482"/>
      <c r="G81" s="89" t="str">
        <f>IF(G79=0,"-",G80/G79)</f>
        <v>-</v>
      </c>
      <c r="H81" s="89" t="str">
        <f>IF(H79=0,"-",H80/H79)</f>
        <v>-</v>
      </c>
      <c r="I81" s="89" t="str">
        <f>IF(I79=0,"-",I80/I79)</f>
        <v>-</v>
      </c>
      <c r="J81" s="26"/>
      <c r="K81" s="26"/>
      <c r="L81" s="50"/>
      <c r="M81" s="9"/>
    </row>
    <row r="82" spans="1:16" s="10" customFormat="1" x14ac:dyDescent="0.25">
      <c r="A82" s="24"/>
      <c r="B82" s="483" t="str">
        <f>IF(Intro!$G$29="English",O82,P82)</f>
        <v>Ventes des importations au Canada</v>
      </c>
      <c r="C82" s="484"/>
      <c r="D82" s="484"/>
      <c r="E82" s="484"/>
      <c r="F82" s="484"/>
      <c r="G82" s="484"/>
      <c r="H82" s="484"/>
      <c r="I82" s="485"/>
      <c r="J82" s="26"/>
      <c r="K82" s="26"/>
      <c r="L82" s="50"/>
      <c r="O82" s="21" t="s">
        <v>343</v>
      </c>
      <c r="P82" s="10" t="s">
        <v>344</v>
      </c>
    </row>
    <row r="83" spans="1:16" ht="15" customHeight="1" x14ac:dyDescent="0.25">
      <c r="B83" s="297" t="str">
        <f>IF(Intro!$G$29="English",O82,P82)</f>
        <v>Ventes des importations au Canada</v>
      </c>
      <c r="C83" s="298"/>
      <c r="D83" s="482" t="str">
        <f>D79</f>
        <v>000 pi. ca.</v>
      </c>
      <c r="E83" s="482"/>
      <c r="F83" s="482"/>
      <c r="G83" s="81"/>
      <c r="H83" s="81"/>
      <c r="I83" s="81"/>
      <c r="J83" s="26"/>
      <c r="K83" s="26"/>
      <c r="L83" s="50"/>
      <c r="M83" s="9"/>
      <c r="O83" s="9" t="str">
        <f>"Sales to "&amp;Variables!$B$26&amp;" in Canada"</f>
        <v>Sales to  in Canada</v>
      </c>
      <c r="P83" s="9" t="str">
        <f>"Ventes aux "&amp;Variables!$C$26&amp;" au Canada"</f>
        <v>Ventes aux  au Canada</v>
      </c>
    </row>
    <row r="84" spans="1:16" ht="15" customHeight="1" x14ac:dyDescent="0.25">
      <c r="B84" s="297"/>
      <c r="C84" s="298"/>
      <c r="D84" s="482" t="str">
        <f>IF(Intro!G$29="English",O84,P84)</f>
        <v>valeur de vente nette rendue (CAD)</v>
      </c>
      <c r="E84" s="482"/>
      <c r="F84" s="482"/>
      <c r="G84" s="81"/>
      <c r="H84" s="81"/>
      <c r="I84" s="81"/>
      <c r="J84" s="26"/>
      <c r="K84" s="26"/>
      <c r="L84" s="50"/>
      <c r="M84" s="9"/>
      <c r="O84" s="9" t="s">
        <v>229</v>
      </c>
      <c r="P84" s="9" t="s">
        <v>228</v>
      </c>
    </row>
    <row r="85" spans="1:16" ht="15.75" customHeight="1" x14ac:dyDescent="0.25">
      <c r="B85" s="486"/>
      <c r="C85" s="360"/>
      <c r="D85" s="487" t="str">
        <f>D81</f>
        <v>$ / 000 pi. ca.</v>
      </c>
      <c r="E85" s="487"/>
      <c r="F85" s="487"/>
      <c r="G85" s="89" t="str">
        <f>IF(G83=0,"-",G84/G83)</f>
        <v>-</v>
      </c>
      <c r="H85" s="89" t="str">
        <f>IF(H83=0,"-",H84/H83)</f>
        <v>-</v>
      </c>
      <c r="I85" s="89" t="str">
        <f t="shared" ref="I85" si="0">IF(I83=0,"-",I84/I83)</f>
        <v>-</v>
      </c>
      <c r="J85" s="26"/>
      <c r="K85" s="26"/>
      <c r="L85" s="50"/>
      <c r="M85" s="9"/>
    </row>
    <row r="86" spans="1:16" x14ac:dyDescent="0.25">
      <c r="B86" s="51"/>
      <c r="C86" s="48"/>
      <c r="D86" s="48"/>
      <c r="E86" s="48"/>
      <c r="F86" s="48"/>
      <c r="G86" s="48"/>
      <c r="H86" s="48"/>
      <c r="I86" s="48"/>
      <c r="J86" s="48"/>
      <c r="K86" s="48"/>
      <c r="L86" s="49"/>
      <c r="M86" s="9"/>
    </row>
  </sheetData>
  <sheetProtection algorithmName="SHA-512" hashValue="gdk9Dd2kMz03yS6UHmVl1gtCuzZY/Phs7k1ZN7YNtUytJTAUmfjWnYUfM0AQO3O3ZGQ/kuM80exsfK9QiJI9vw==" saltValue="CKkZPShJyvmd6hQ67LMA1g==" spinCount="100000" sheet="1" objects="1" scenarios="1" selectLockedCells="1"/>
  <mergeCells count="81">
    <mergeCell ref="B10:L11"/>
    <mergeCell ref="B4:L4"/>
    <mergeCell ref="B5:L5"/>
    <mergeCell ref="B6:L6"/>
    <mergeCell ref="B8:L8"/>
    <mergeCell ref="B9:L9"/>
    <mergeCell ref="B18:L18"/>
    <mergeCell ref="B12:L12"/>
    <mergeCell ref="B13:L13"/>
    <mergeCell ref="B14:L14"/>
    <mergeCell ref="B15:L15"/>
    <mergeCell ref="B16:L16"/>
    <mergeCell ref="B17:L17"/>
    <mergeCell ref="B30:I30"/>
    <mergeCell ref="B19:L19"/>
    <mergeCell ref="B20:L20"/>
    <mergeCell ref="B21:F21"/>
    <mergeCell ref="B22:L22"/>
    <mergeCell ref="B23:D23"/>
    <mergeCell ref="E23:I23"/>
    <mergeCell ref="B26:I26"/>
    <mergeCell ref="B27:C29"/>
    <mergeCell ref="D27:F27"/>
    <mergeCell ref="D28:F28"/>
    <mergeCell ref="D29:F29"/>
    <mergeCell ref="B43:I43"/>
    <mergeCell ref="B35:L35"/>
    <mergeCell ref="B36:D36"/>
    <mergeCell ref="E36:I36"/>
    <mergeCell ref="B31:C33"/>
    <mergeCell ref="D31:F31"/>
    <mergeCell ref="D32:F32"/>
    <mergeCell ref="D33:F33"/>
    <mergeCell ref="B39:I39"/>
    <mergeCell ref="B40:C42"/>
    <mergeCell ref="D40:F40"/>
    <mergeCell ref="D41:F41"/>
    <mergeCell ref="D42:F42"/>
    <mergeCell ref="B56:I56"/>
    <mergeCell ref="B48:L48"/>
    <mergeCell ref="B49:D49"/>
    <mergeCell ref="E49:I49"/>
    <mergeCell ref="B44:C46"/>
    <mergeCell ref="D44:F44"/>
    <mergeCell ref="D45:F45"/>
    <mergeCell ref="D46:F46"/>
    <mergeCell ref="B52:I52"/>
    <mergeCell ref="B53:C55"/>
    <mergeCell ref="D53:F53"/>
    <mergeCell ref="D54:F54"/>
    <mergeCell ref="D55:F55"/>
    <mergeCell ref="B69:I69"/>
    <mergeCell ref="B61:L61"/>
    <mergeCell ref="B62:D62"/>
    <mergeCell ref="E62:I62"/>
    <mergeCell ref="B57:C59"/>
    <mergeCell ref="D57:F57"/>
    <mergeCell ref="D58:F58"/>
    <mergeCell ref="D59:F59"/>
    <mergeCell ref="B65:I65"/>
    <mergeCell ref="B66:C68"/>
    <mergeCell ref="D66:F66"/>
    <mergeCell ref="D67:F67"/>
    <mergeCell ref="D68:F68"/>
    <mergeCell ref="B74:L74"/>
    <mergeCell ref="B75:D75"/>
    <mergeCell ref="E75:I75"/>
    <mergeCell ref="B70:C72"/>
    <mergeCell ref="D70:F70"/>
    <mergeCell ref="D71:F71"/>
    <mergeCell ref="D72:F72"/>
    <mergeCell ref="B83:C85"/>
    <mergeCell ref="D83:F83"/>
    <mergeCell ref="D84:F84"/>
    <mergeCell ref="D85:F85"/>
    <mergeCell ref="B78:I78"/>
    <mergeCell ref="B79:C81"/>
    <mergeCell ref="D79:F79"/>
    <mergeCell ref="D80:F80"/>
    <mergeCell ref="D81:F81"/>
    <mergeCell ref="B82:I82"/>
  </mergeCells>
  <dataValidations count="3">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I28 G31:I32 G40:I41 G44:I45 G53:I54 G57:I58 G66:I67 G70:I71 G79:I80 G83:I84" xr:uid="{ED98CF63-2EB7-4147-99AB-8566DA1DC003}">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3:I33 G29:I29 G46:I46 G42:I42 G59:I59 G55:I55 G72:I72 G68:I68 G85:I85 G81:I81" xr:uid="{88C92766-57D5-4931-BAE6-7BB4E2345CB0}">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1" xr:uid="{CE336046-D8FF-4AA1-AEAE-6AC15497D1C1}">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3"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2B5AD7F-DCC3-41FC-8FE5-5918F157B4F5}">
          <x14:formula1>
            <xm:f>Variables!$D$80:$D$327</xm:f>
          </x14:formula1>
          <xm:sqref>E62 E75 E49 E36 E23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F596-3B09-4F76-9650-9AB0B436C832}">
  <sheetPr codeName="Sheet11">
    <tabColor rgb="FFFFC000"/>
  </sheetPr>
  <dimension ref="B1:E7"/>
  <sheetViews>
    <sheetView showGridLines="0" zoomScaleNormal="100" workbookViewId="0">
      <selection activeCell="G4" sqref="G4"/>
    </sheetView>
  </sheetViews>
  <sheetFormatPr defaultRowHeight="15" x14ac:dyDescent="0.25"/>
  <cols>
    <col min="2" max="2" width="14.42578125" customWidth="1"/>
    <col min="3" max="3" width="19.85546875" customWidth="1"/>
    <col min="4" max="5" width="16" bestFit="1" customWidth="1"/>
  </cols>
  <sheetData>
    <row r="1" spans="2:5" x14ac:dyDescent="0.25">
      <c r="C1">
        <v>2023</v>
      </c>
      <c r="D1">
        <v>2024</v>
      </c>
      <c r="E1">
        <v>2025</v>
      </c>
    </row>
    <row r="2" spans="2:5" x14ac:dyDescent="0.25">
      <c r="B2" t="s">
        <v>807</v>
      </c>
      <c r="C2" s="117">
        <f>SUM('Country-Pays 1-5'!G31:G32,'Country-Pays 1-5'!G44:G45,'Country-Pays 1-5'!G57:G58,'Country-Pays 1-5'!G70:G71,'Country-Pays 1-5'!G83:G84)</f>
        <v>0</v>
      </c>
      <c r="D2" s="117">
        <f>SUM('Country-Pays 1-5'!H31:H32,'Country-Pays 1-5'!H44:H45,'Country-Pays 1-5'!H57:H58,'Country-Pays 1-5'!H70:H71,'Country-Pays 1-5'!H83:H84)</f>
        <v>0</v>
      </c>
      <c r="E2" s="117">
        <f>SUM('Country-Pays 1-5'!I31:I32,'Country-Pays 1-5'!I44:I45,'Country-Pays 1-5'!I57:I58,'Country-Pays 1-5'!I70:I71,'Country-Pays 1-5'!I83:I84)</f>
        <v>0</v>
      </c>
    </row>
    <row r="3" spans="2:5" x14ac:dyDescent="0.25">
      <c r="B3" t="s">
        <v>808</v>
      </c>
      <c r="C3" s="117">
        <f>SUM('Country-Pays 6-10'!G31:G32,'Country-Pays 6-10'!G44:G45,'Country-Pays 6-10'!G57:G58,'Country-Pays 6-10'!G70:G71,'Country-Pays 6-10'!G83:G84)</f>
        <v>0</v>
      </c>
      <c r="D3" s="117">
        <f>SUM('Country-Pays 6-10'!H31:H32,'Country-Pays 6-10'!H44:H45,'Country-Pays 6-10'!H57:H58,'Country-Pays 6-10'!H70:H71,'Country-Pays 6-10'!H83:H84)</f>
        <v>0</v>
      </c>
      <c r="E3" s="117">
        <f>SUM('Country-Pays 6-10'!I31:I32,'Country-Pays 6-10'!I44:I45,'Country-Pays 6-10'!I57:I58,'Country-Pays 6-10'!I70:I71,'Country-Pays 6-10'!I83:I84)</f>
        <v>0</v>
      </c>
    </row>
    <row r="4" spans="2:5" x14ac:dyDescent="0.25">
      <c r="B4" t="s">
        <v>809</v>
      </c>
      <c r="C4" s="117">
        <f>SUM('Country-Pays 11-15'!G31:G32,'Country-Pays 11-15'!G44:G45,'Country-Pays 11-15'!G57:G58,'Country-Pays 11-15'!G70:G71,'Country-Pays 11-15'!G83:G84)</f>
        <v>0</v>
      </c>
      <c r="D4" s="117">
        <f>SUM('Country-Pays 11-15'!H31:H32,'Country-Pays 11-15'!H44:H45,'Country-Pays 11-15'!H57:H58,'Country-Pays 11-15'!H70:H71,'Country-Pays 11-15'!H83:H84)</f>
        <v>0</v>
      </c>
      <c r="E4" s="117">
        <f>SUM('Country-Pays 11-15'!I31:I32,'Country-Pays 11-15'!I44:I45,'Country-Pays 11-15'!I57:I58,'Country-Pays 11-15'!I70:I71,'Country-Pays 11-15'!I83:I84)</f>
        <v>0</v>
      </c>
    </row>
    <row r="5" spans="2:5" x14ac:dyDescent="0.25">
      <c r="B5" t="s">
        <v>810</v>
      </c>
      <c r="C5" s="117">
        <f>SUM('Country-Pays 16-20'!G31:G32,'Country-Pays 16-20'!G44:G45,'Country-Pays 16-20'!G57:G58,'Country-Pays 16-20'!G70:G71,'Country-Pays 16-20'!G83:G84)</f>
        <v>0</v>
      </c>
      <c r="D5" s="117">
        <f>SUM('Country-Pays 16-20'!H31:H32,'Country-Pays 16-20'!H44:H45,'Country-Pays 16-20'!H57:H58,'Country-Pays 16-20'!H70:H71,'Country-Pays 16-20'!H83:H84)</f>
        <v>0</v>
      </c>
      <c r="E5" s="117">
        <f>SUM('Country-Pays 16-20'!I31:I32,'Country-Pays 16-20'!I44:I45,'Country-Pays 16-20'!I57:I58,'Country-Pays 16-20'!I70:I71,'Country-Pays 16-20'!I83:I84)</f>
        <v>0</v>
      </c>
    </row>
    <row r="6" spans="2:5" x14ac:dyDescent="0.25">
      <c r="B6" t="s">
        <v>811</v>
      </c>
      <c r="C6" s="117">
        <f>SUM('Country-Pays 21-25'!G31:G32,'Country-Pays 21-25'!G44:G45,'Country-Pays 21-25'!G57:G58,'Country-Pays 21-25'!G70:G71,'Country-Pays 21-25'!G83:G84)</f>
        <v>0</v>
      </c>
      <c r="D6" s="117">
        <f>SUM('Country-Pays 21-25'!H31:H32,'Country-Pays 21-25'!H44:H45,'Country-Pays 21-25'!H57:H58,'Country-Pays 21-25'!H70:H71,'Country-Pays 21-25'!H83:H84)</f>
        <v>0</v>
      </c>
      <c r="E6" s="117">
        <f>SUM('Country-Pays 21-25'!I31:I32,'Country-Pays 21-25'!I44:I45,'Country-Pays 21-25'!I57:I58,'Country-Pays 21-25'!I70:I71,'Country-Pays 21-25'!I83:I84)</f>
        <v>0</v>
      </c>
    </row>
    <row r="7" spans="2:5" x14ac:dyDescent="0.25">
      <c r="C7" s="116"/>
      <c r="D7" s="116"/>
      <c r="E7" s="116"/>
    </row>
  </sheetData>
  <sheetProtection algorithmName="SHA-512" hashValue="EY+mkXyhM1skmsLWcivwqeGGypYTZNKlK8ymbqLn2lwP6XJIOdDY8mQYcmL3WBKylVOpby6qlmySrqd0BRgtfg==" saltValue="TWgr7FQ2RPQ6qSTofRRZCw==" spinCount="100000" sheet="1" objects="1" scenarios="1" selectLockedCells="1"/>
  <phoneticPr fontId="42" type="noConversion"/>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2E0D5-FCE8-4052-AD33-A873BC367922}">
  <sheetPr>
    <tabColor rgb="FF92D050"/>
    <pageSetUpPr fitToPage="1"/>
  </sheetPr>
  <dimension ref="A1:R26"/>
  <sheetViews>
    <sheetView showGridLines="0" topLeftCell="A12" zoomScaleNormal="100" zoomScaleSheetLayoutView="55" workbookViewId="0"/>
  </sheetViews>
  <sheetFormatPr defaultColWidth="9.28515625" defaultRowHeight="14.25" x14ac:dyDescent="0.25"/>
  <cols>
    <col min="1" max="1" width="1.7109375" style="7" customWidth="1"/>
    <col min="2" max="12" width="14.5703125" style="1" customWidth="1"/>
    <col min="13" max="13" width="6.28515625" style="8" customWidth="1"/>
    <col min="14" max="14" width="9.28515625" style="9" customWidth="1"/>
    <col min="15" max="15" width="10.7109375" style="9" hidden="1" customWidth="1"/>
    <col min="16" max="16" width="8.7109375" style="9" hidden="1" customWidth="1"/>
    <col min="17" max="17" width="9.28515625" style="9" customWidth="1"/>
    <col min="18" max="16384" width="9.28515625" style="9"/>
  </cols>
  <sheetData>
    <row r="1" spans="1:16" x14ac:dyDescent="0.25">
      <c r="O1" s="9" t="s">
        <v>323</v>
      </c>
      <c r="P1" s="9" t="s">
        <v>323</v>
      </c>
    </row>
    <row r="2" spans="1:16" x14ac:dyDescent="0.25">
      <c r="B2" s="11" t="str">
        <f>Pro!B2</f>
        <v>PROTÉGÉ</v>
      </c>
      <c r="C2" s="11"/>
      <c r="D2" s="11"/>
      <c r="O2" s="10" t="s">
        <v>53</v>
      </c>
      <c r="P2" s="10" t="s">
        <v>69</v>
      </c>
    </row>
    <row r="3" spans="1:16" x14ac:dyDescent="0.25">
      <c r="B3" s="12"/>
      <c r="C3" s="12"/>
      <c r="D3" s="12"/>
      <c r="O3" s="2"/>
      <c r="P3" s="2"/>
    </row>
    <row r="4" spans="1:16" s="2" customFormat="1" x14ac:dyDescent="0.25">
      <c r="A4" s="4"/>
      <c r="B4" s="321" t="str">
        <f>Info!B4</f>
        <v>QUESTIONNAIRE À L'INTENTION DES IMPORTATEURS</v>
      </c>
      <c r="C4" s="322"/>
      <c r="D4" s="322"/>
      <c r="E4" s="322"/>
      <c r="F4" s="322"/>
      <c r="G4" s="322"/>
      <c r="H4" s="322"/>
      <c r="I4" s="322"/>
      <c r="J4" s="322"/>
      <c r="K4" s="322"/>
      <c r="L4" s="323"/>
      <c r="M4" s="20"/>
      <c r="N4" s="20"/>
      <c r="O4" s="18"/>
      <c r="P4" s="18"/>
    </row>
    <row r="5" spans="1:16" s="2" customFormat="1" x14ac:dyDescent="0.25">
      <c r="A5" s="4"/>
      <c r="B5" s="375" t="str">
        <f>Info!B5</f>
        <v>GC-2026-001</v>
      </c>
      <c r="C5" s="376"/>
      <c r="D5" s="376"/>
      <c r="E5" s="376"/>
      <c r="F5" s="376"/>
      <c r="G5" s="376"/>
      <c r="H5" s="376"/>
      <c r="I5" s="376"/>
      <c r="J5" s="376"/>
      <c r="K5" s="376"/>
      <c r="L5" s="377"/>
      <c r="M5" s="20"/>
      <c r="N5" s="20"/>
      <c r="O5" s="18"/>
      <c r="P5" s="18"/>
    </row>
    <row r="6" spans="1:16" s="6" customFormat="1" x14ac:dyDescent="0.25">
      <c r="A6" s="4"/>
      <c r="B6" s="375" t="str">
        <f>Info!B6</f>
        <v>PRODUITS DU BOIS - PLANCHERS DE BOIS FRANCS MASSIF ET D'INGÉNIERIE</v>
      </c>
      <c r="C6" s="376"/>
      <c r="D6" s="376"/>
      <c r="E6" s="376"/>
      <c r="F6" s="376"/>
      <c r="G6" s="376"/>
      <c r="H6" s="376"/>
      <c r="I6" s="376"/>
      <c r="J6" s="376"/>
      <c r="K6" s="376"/>
      <c r="L6" s="377"/>
      <c r="M6" s="18"/>
      <c r="N6" s="18"/>
      <c r="O6" s="14"/>
      <c r="P6" s="14"/>
    </row>
    <row r="7" spans="1:16" s="6" customFormat="1" x14ac:dyDescent="0.25">
      <c r="A7" s="4"/>
      <c r="B7" s="90"/>
      <c r="C7" s="91"/>
      <c r="D7" s="91"/>
      <c r="E7" s="91"/>
      <c r="F7" s="91"/>
      <c r="G7" s="91"/>
      <c r="H7" s="91"/>
      <c r="I7" s="91"/>
      <c r="J7" s="91"/>
      <c r="K7" s="91"/>
      <c r="L7" s="92"/>
      <c r="M7" s="18"/>
      <c r="N7" s="18"/>
      <c r="O7" s="19"/>
    </row>
    <row r="8" spans="1:16" s="6" customFormat="1" x14ac:dyDescent="0.25">
      <c r="A8" s="4"/>
      <c r="B8" s="378" t="str">
        <f>Public!B8</f>
        <v>Les marchandises dans les questions suivantes font référence aux marchandises comme définies dans la description du produit de l'onglet Intro.</v>
      </c>
      <c r="C8" s="379"/>
      <c r="D8" s="379"/>
      <c r="E8" s="379"/>
      <c r="F8" s="379"/>
      <c r="G8" s="379"/>
      <c r="H8" s="379"/>
      <c r="I8" s="379"/>
      <c r="J8" s="379"/>
      <c r="K8" s="379"/>
      <c r="L8" s="380"/>
      <c r="M8" s="18"/>
      <c r="N8" s="18"/>
      <c r="O8" s="14"/>
      <c r="P8" s="14"/>
    </row>
    <row r="9" spans="1:16" s="6" customFormat="1" x14ac:dyDescent="0.25">
      <c r="A9" s="4"/>
      <c r="B9" s="378" t="str">
        <f>Public!B9</f>
        <v>Des informations sur le produit et un glossaire de termes sont disponibles dans l'onglet Info.</v>
      </c>
      <c r="C9" s="379"/>
      <c r="D9" s="379"/>
      <c r="E9" s="379"/>
      <c r="F9" s="379"/>
      <c r="G9" s="379"/>
      <c r="H9" s="379"/>
      <c r="I9" s="379"/>
      <c r="J9" s="379"/>
      <c r="K9" s="379"/>
      <c r="L9" s="380"/>
      <c r="M9" s="18"/>
      <c r="N9" s="18"/>
      <c r="O9" s="14"/>
    </row>
    <row r="10" spans="1:16" s="6" customFormat="1" x14ac:dyDescent="0.25">
      <c r="A10" s="4"/>
      <c r="B10" s="378"/>
      <c r="C10" s="379"/>
      <c r="D10" s="379"/>
      <c r="E10" s="379"/>
      <c r="F10" s="379"/>
      <c r="G10" s="379"/>
      <c r="H10" s="379"/>
      <c r="I10" s="379"/>
      <c r="J10" s="379"/>
      <c r="K10" s="379"/>
      <c r="L10" s="380"/>
      <c r="M10" s="18"/>
      <c r="N10" s="18"/>
      <c r="O10" s="14"/>
      <c r="P10" s="14"/>
    </row>
    <row r="11" spans="1:16" s="6" customFormat="1" x14ac:dyDescent="0.25">
      <c r="A11" s="4"/>
      <c r="B11" s="378" t="str">
        <f>Pro!B12</f>
        <v>Pour les questions de cet onglet, notez ce qui suit :</v>
      </c>
      <c r="C11" s="379"/>
      <c r="D11" s="379"/>
      <c r="E11" s="379"/>
      <c r="F11" s="379"/>
      <c r="G11" s="379"/>
      <c r="H11" s="379"/>
      <c r="I11" s="379"/>
      <c r="J11" s="379"/>
      <c r="K11" s="379"/>
      <c r="L11" s="380"/>
      <c r="M11" s="18"/>
      <c r="N11" s="18"/>
      <c r="O11" s="14"/>
      <c r="P11" s="14"/>
    </row>
    <row r="12" spans="1:16" s="6" customFormat="1" ht="27.75" customHeight="1" x14ac:dyDescent="0.25">
      <c r="A12" s="4"/>
      <c r="B12" s="467" t="str">
        <f>Pro!B13</f>
        <v xml:space="preserve">• Veuillez indiquer seulement les ventes effectuées à partir des importations de votre entreprise. Les ventes de marchandises achetées auprès de producteurs canadiens doivent être exclues. </v>
      </c>
      <c r="C12" s="468"/>
      <c r="D12" s="468"/>
      <c r="E12" s="468"/>
      <c r="F12" s="468"/>
      <c r="G12" s="468"/>
      <c r="H12" s="468"/>
      <c r="I12" s="468"/>
      <c r="J12" s="468"/>
      <c r="K12" s="468"/>
      <c r="L12" s="469"/>
      <c r="M12" s="18"/>
      <c r="N12" s="18"/>
      <c r="O12" s="14"/>
      <c r="P12" s="14"/>
    </row>
    <row r="13" spans="1:16" s="6" customFormat="1" x14ac:dyDescent="0.25">
      <c r="A13" s="4"/>
      <c r="B13" s="378" t="str">
        <f>Pro!B14</f>
        <v>• Déclarez toutes les ventes aux entreprises associées canadiennes et étrangères.</v>
      </c>
      <c r="C13" s="379"/>
      <c r="D13" s="379"/>
      <c r="E13" s="379"/>
      <c r="F13" s="379"/>
      <c r="G13" s="379"/>
      <c r="H13" s="379"/>
      <c r="I13" s="379"/>
      <c r="J13" s="379"/>
      <c r="K13" s="379"/>
      <c r="L13" s="380"/>
      <c r="M13" s="18"/>
      <c r="N13" s="18"/>
      <c r="O13" s="14"/>
      <c r="P13" s="14"/>
    </row>
    <row r="14" spans="1:16" s="6" customFormat="1" x14ac:dyDescent="0.25">
      <c r="A14" s="4"/>
      <c r="B14" s="378" t="str">
        <f>Pro!B15</f>
        <v>• Déclarez toutes les ventes à compter de la date de l’expédition au client ou à son entrepôt.</v>
      </c>
      <c r="C14" s="379"/>
      <c r="D14" s="379"/>
      <c r="E14" s="379"/>
      <c r="F14" s="379"/>
      <c r="G14" s="379"/>
      <c r="H14" s="379"/>
      <c r="I14" s="379"/>
      <c r="J14" s="379"/>
      <c r="K14" s="379"/>
      <c r="L14" s="380"/>
      <c r="M14" s="18"/>
      <c r="N14" s="18"/>
      <c r="O14" s="14"/>
      <c r="P14" s="14"/>
    </row>
    <row r="15" spans="1:16" s="6" customFormat="1" x14ac:dyDescent="0.25">
      <c r="A15" s="4"/>
      <c r="B15" s="378" t="str">
        <f>Pro!B16</f>
        <v>• Déclarez toutes les valeurs en dollars canadiens.</v>
      </c>
      <c r="C15" s="379"/>
      <c r="D15" s="379"/>
      <c r="E15" s="379"/>
      <c r="F15" s="379"/>
      <c r="G15" s="379"/>
      <c r="H15" s="379"/>
      <c r="I15" s="379"/>
      <c r="J15" s="379"/>
      <c r="K15" s="379"/>
      <c r="L15" s="380"/>
      <c r="M15" s="18"/>
      <c r="N15" s="18"/>
      <c r="O15" s="14"/>
      <c r="P15" s="14"/>
    </row>
    <row r="16" spans="1:16" s="6" customFormat="1" ht="15.75" x14ac:dyDescent="0.25">
      <c r="A16" s="4"/>
      <c r="B16" s="490" t="str">
        <f>IF(Intro!$G$29="English",Variables!$B$332,Variables!$C$332)</f>
        <v>N'INCLUEZ PAS DANS VOTRE RÉPONSE LA VALEUR DE TOUT SERVICE COMMERCIAL, TEL QUE L'INSTALLATION</v>
      </c>
      <c r="C16" s="490"/>
      <c r="D16" s="490"/>
      <c r="E16" s="490"/>
      <c r="F16" s="490"/>
      <c r="G16" s="490"/>
      <c r="H16" s="490"/>
      <c r="I16" s="490"/>
      <c r="J16" s="490"/>
      <c r="K16" s="490"/>
      <c r="L16" s="490"/>
      <c r="O16" s="14"/>
      <c r="P16" s="14"/>
    </row>
    <row r="17" spans="1:18" x14ac:dyDescent="0.25">
      <c r="B17" s="263" t="str">
        <f>IF(Intro!$G$29="English",O17,P17)</f>
        <v>VENTES DE EXPORTATION</v>
      </c>
      <c r="C17" s="264"/>
      <c r="D17" s="264"/>
      <c r="E17" s="264"/>
      <c r="F17" s="264"/>
      <c r="G17" s="264"/>
      <c r="H17" s="264"/>
      <c r="I17" s="264"/>
      <c r="J17" s="264"/>
      <c r="K17" s="264"/>
      <c r="L17" s="265"/>
      <c r="M17" s="9"/>
      <c r="O17" s="69" t="s">
        <v>797</v>
      </c>
      <c r="P17" s="69" t="s">
        <v>798</v>
      </c>
    </row>
    <row r="18" spans="1:18" x14ac:dyDescent="0.25">
      <c r="B18" s="388" t="s">
        <v>12</v>
      </c>
      <c r="C18" s="389"/>
      <c r="D18" s="389"/>
      <c r="E18" s="389"/>
      <c r="F18" s="389"/>
      <c r="G18" s="389"/>
      <c r="H18" s="389"/>
      <c r="I18" s="389"/>
      <c r="J18" s="389"/>
      <c r="K18" s="389"/>
      <c r="L18" s="390"/>
      <c r="M18" s="9"/>
    </row>
    <row r="19" spans="1:18" ht="24" customHeight="1" x14ac:dyDescent="0.25">
      <c r="B19" s="342" t="str">
        <f>IF(Intro!$G$29="English",O19,P19)</f>
        <v>Fournissez les ventes à l'exportation des marchandises importées.</v>
      </c>
      <c r="C19" s="343"/>
      <c r="D19" s="343"/>
      <c r="E19" s="343"/>
      <c r="F19" s="343"/>
      <c r="G19" s="26"/>
      <c r="H19" s="26"/>
      <c r="I19" s="26"/>
      <c r="J19" s="26"/>
      <c r="K19" s="26"/>
      <c r="L19" s="47"/>
      <c r="M19" s="9"/>
      <c r="O19" s="8" t="s">
        <v>816</v>
      </c>
      <c r="P19" s="8" t="s">
        <v>817</v>
      </c>
    </row>
    <row r="20" spans="1:18" x14ac:dyDescent="0.25">
      <c r="B20" s="79"/>
      <c r="C20" s="80"/>
      <c r="D20" s="80"/>
      <c r="E20" s="80"/>
      <c r="F20" s="80"/>
      <c r="G20" s="26"/>
      <c r="H20" s="26"/>
      <c r="I20" s="26"/>
      <c r="J20" s="26"/>
      <c r="K20" s="26"/>
      <c r="L20" s="16"/>
      <c r="M20" s="9"/>
    </row>
    <row r="21" spans="1:18" x14ac:dyDescent="0.25">
      <c r="B21" s="79"/>
      <c r="C21" s="80"/>
      <c r="D21" s="80"/>
      <c r="E21" s="80"/>
      <c r="F21" s="80"/>
      <c r="G21" s="113">
        <f>Variables!$B$6</f>
        <v>2023</v>
      </c>
      <c r="H21" s="113">
        <f>G21+1</f>
        <v>2024</v>
      </c>
      <c r="I21" s="113">
        <f>H21+1</f>
        <v>2025</v>
      </c>
      <c r="J21" s="26"/>
      <c r="K21" s="26"/>
      <c r="L21" s="50"/>
      <c r="M21" s="9"/>
      <c r="O21" s="17"/>
    </row>
    <row r="22" spans="1:18" s="10" customFormat="1" x14ac:dyDescent="0.25">
      <c r="A22" s="24"/>
      <c r="B22" s="479" t="str">
        <f>IF(Intro!$G$29="English",O22,P22)</f>
        <v>Ventes à l'exportation</v>
      </c>
      <c r="C22" s="480"/>
      <c r="D22" s="480"/>
      <c r="E22" s="480"/>
      <c r="F22" s="480"/>
      <c r="G22" s="480"/>
      <c r="H22" s="480"/>
      <c r="I22" s="481"/>
      <c r="J22" s="26"/>
      <c r="K22" s="26"/>
      <c r="L22" s="50"/>
      <c r="O22" s="9" t="s">
        <v>178</v>
      </c>
      <c r="P22" s="9" t="s">
        <v>101</v>
      </c>
    </row>
    <row r="23" spans="1:18" ht="15" customHeight="1" x14ac:dyDescent="0.25">
      <c r="B23" s="488" t="str">
        <f>IF(Intro!$G$29="English",Variables!$B$23,Variables!$C$23)</f>
        <v>000 pi. ca.</v>
      </c>
      <c r="C23" s="489"/>
      <c r="D23" s="489"/>
      <c r="E23" s="489"/>
      <c r="F23" s="453"/>
      <c r="G23" s="81"/>
      <c r="H23" s="81"/>
      <c r="I23" s="81"/>
      <c r="J23" s="26"/>
      <c r="K23" s="26"/>
      <c r="L23" s="50"/>
      <c r="M23" s="9"/>
      <c r="O23" s="9" t="s">
        <v>51</v>
      </c>
      <c r="P23" s="9" t="s">
        <v>110</v>
      </c>
    </row>
    <row r="24" spans="1:18" ht="15" customHeight="1" x14ac:dyDescent="0.25">
      <c r="B24" s="488" t="str">
        <f>IF(Intro!$G$29="English",O24,P24)</f>
        <v>valeur de vente nette rendue (CAD)</v>
      </c>
      <c r="C24" s="489"/>
      <c r="D24" s="489"/>
      <c r="E24" s="489"/>
      <c r="F24" s="453"/>
      <c r="G24" s="81"/>
      <c r="H24" s="81"/>
      <c r="I24" s="81"/>
      <c r="J24" s="26"/>
      <c r="K24" s="26"/>
      <c r="L24" s="50"/>
      <c r="M24" s="9"/>
      <c r="O24" s="9" t="s">
        <v>229</v>
      </c>
      <c r="P24" s="9" t="s">
        <v>228</v>
      </c>
    </row>
    <row r="25" spans="1:18" ht="15" customHeight="1" x14ac:dyDescent="0.25">
      <c r="B25" s="488" t="str">
        <f>"$ / "&amp;IF(Intro!$G$29="English",Variables!$B$24,Variables!$C$24)</f>
        <v>$ / 000 pi. ca.</v>
      </c>
      <c r="C25" s="489"/>
      <c r="D25" s="489"/>
      <c r="E25" s="489"/>
      <c r="F25" s="453"/>
      <c r="G25" s="89" t="str">
        <f>IF(G23=0,"-",G24/G23)</f>
        <v>-</v>
      </c>
      <c r="H25" s="89" t="str">
        <f>IF(H23=0,"-",H24/H23)</f>
        <v>-</v>
      </c>
      <c r="I25" s="89" t="str">
        <f>IF(I23=0,"-",I24/I23)</f>
        <v>-</v>
      </c>
      <c r="J25" s="26"/>
      <c r="K25" s="26"/>
      <c r="L25" s="50"/>
      <c r="M25" s="9"/>
    </row>
    <row r="26" spans="1:18" s="27" customFormat="1" x14ac:dyDescent="0.25">
      <c r="A26" s="35"/>
      <c r="B26" s="36"/>
      <c r="C26" s="37"/>
      <c r="D26" s="37"/>
      <c r="E26" s="37"/>
      <c r="F26" s="37"/>
      <c r="G26" s="37"/>
      <c r="H26" s="37"/>
      <c r="I26" s="37"/>
      <c r="J26" s="37"/>
      <c r="K26" s="37"/>
      <c r="L26" s="38"/>
      <c r="O26" s="9"/>
      <c r="P26" s="9"/>
      <c r="Q26" s="9"/>
      <c r="R26" s="9"/>
    </row>
  </sheetData>
  <sheetProtection algorithmName="SHA-512" hashValue="LQne6kqJJllnPiq8AQ7SgoD47t8gcGdzyZga4JKKBro+iCXWnPgpsqysuC5N8YGHx/nmuC5sRTcd6l0STgV+bA==" saltValue="k4CKV+ntHq6v4Vy+N7yPPQ==" spinCount="100000" sheet="1" objects="1" scenarios="1" selectLockedCells="1"/>
  <mergeCells count="19">
    <mergeCell ref="B16:L16"/>
    <mergeCell ref="B10:L10"/>
    <mergeCell ref="B4:L4"/>
    <mergeCell ref="B5:L5"/>
    <mergeCell ref="B6:L6"/>
    <mergeCell ref="B8:L8"/>
    <mergeCell ref="B9:L9"/>
    <mergeCell ref="B11:L11"/>
    <mergeCell ref="B12:L12"/>
    <mergeCell ref="B13:L13"/>
    <mergeCell ref="B14:L14"/>
    <mergeCell ref="B15:L15"/>
    <mergeCell ref="B23:F23"/>
    <mergeCell ref="B24:F24"/>
    <mergeCell ref="B25:F25"/>
    <mergeCell ref="B17:L17"/>
    <mergeCell ref="B18:L18"/>
    <mergeCell ref="B19:F19"/>
    <mergeCell ref="B22:I22"/>
  </mergeCells>
  <dataValidations count="3">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3:I24" xr:uid="{43A2C717-BB31-45E2-A6ED-2A8F5F00054F}">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5:I25" xr:uid="{0B87EE0A-95C5-4228-8429-5005BB1CE427}">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19" xr:uid="{61CBAF0C-E7AF-424C-A38F-59D85C4287AD}">
      <formula1>1000</formula1>
    </dataValidation>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285C6-02EC-4901-81DA-5891BA963E71}">
  <sheetPr codeName="Sheet13">
    <tabColor rgb="FF92D050"/>
    <pageSetUpPr fitToPage="1"/>
  </sheetPr>
  <dimension ref="A1:P63"/>
  <sheetViews>
    <sheetView showGridLines="0" topLeftCell="A60" zoomScaleNormal="100" workbookViewId="0"/>
  </sheetViews>
  <sheetFormatPr defaultColWidth="9.28515625" defaultRowHeight="14.25" x14ac:dyDescent="0.25"/>
  <cols>
    <col min="1" max="1" width="1.7109375" style="7" customWidth="1"/>
    <col min="2" max="2" width="12.28515625" style="1" customWidth="1"/>
    <col min="3" max="3" width="5.7109375" style="1" customWidth="1"/>
    <col min="4" max="4" width="18.5703125" style="1" customWidth="1"/>
    <col min="5" max="12" width="15.42578125" style="1" customWidth="1"/>
    <col min="13" max="13" width="6.28515625" style="8" customWidth="1"/>
    <col min="14" max="14" width="9.28515625" style="9" customWidth="1"/>
    <col min="15" max="15" width="10.7109375" style="9" hidden="1" customWidth="1"/>
    <col min="16" max="16" width="8.7109375" style="9" hidden="1" customWidth="1"/>
    <col min="17" max="17" width="9.28515625" style="9" customWidth="1"/>
    <col min="18" max="16384" width="9.28515625" style="9"/>
  </cols>
  <sheetData>
    <row r="1" spans="1:16" x14ac:dyDescent="0.25">
      <c r="O1" s="9" t="s">
        <v>323</v>
      </c>
      <c r="P1" s="9" t="s">
        <v>323</v>
      </c>
    </row>
    <row r="2" spans="1:16" x14ac:dyDescent="0.25">
      <c r="B2" s="11" t="str">
        <f>Pro!B2</f>
        <v>PROTÉGÉ</v>
      </c>
      <c r="C2" s="11"/>
      <c r="O2" s="10" t="s">
        <v>53</v>
      </c>
      <c r="P2" s="10" t="s">
        <v>69</v>
      </c>
    </row>
    <row r="3" spans="1:16" x14ac:dyDescent="0.25">
      <c r="B3" s="12"/>
      <c r="C3" s="12"/>
      <c r="O3" s="2"/>
      <c r="P3" s="2"/>
    </row>
    <row r="4" spans="1:16" s="2" customFormat="1" x14ac:dyDescent="0.25">
      <c r="A4" s="4"/>
      <c r="B4" s="321" t="str">
        <f>Info!B4</f>
        <v>QUESTIONNAIRE À L'INTENTION DES IMPORTATEURS</v>
      </c>
      <c r="C4" s="322"/>
      <c r="D4" s="322"/>
      <c r="E4" s="322"/>
      <c r="F4" s="322"/>
      <c r="G4" s="322"/>
      <c r="H4" s="322"/>
      <c r="I4" s="322"/>
      <c r="J4" s="322"/>
      <c r="K4" s="322"/>
      <c r="L4" s="323"/>
      <c r="M4" s="20"/>
      <c r="N4" s="20"/>
      <c r="O4" s="18"/>
      <c r="P4" s="18"/>
    </row>
    <row r="5" spans="1:16" s="2" customFormat="1" x14ac:dyDescent="0.25">
      <c r="A5" s="4"/>
      <c r="B5" s="375" t="str">
        <f>Info!B5</f>
        <v>GC-2026-001</v>
      </c>
      <c r="C5" s="376"/>
      <c r="D5" s="376"/>
      <c r="E5" s="376"/>
      <c r="F5" s="376"/>
      <c r="G5" s="376"/>
      <c r="H5" s="376"/>
      <c r="I5" s="376"/>
      <c r="J5" s="376"/>
      <c r="K5" s="376"/>
      <c r="L5" s="377"/>
      <c r="M5" s="20"/>
      <c r="N5" s="20"/>
      <c r="O5" s="18"/>
      <c r="P5" s="18"/>
    </row>
    <row r="6" spans="1:16" s="6" customFormat="1" ht="14.25" customHeight="1" x14ac:dyDescent="0.25">
      <c r="A6" s="4"/>
      <c r="B6" s="424" t="str">
        <f>Info!B6</f>
        <v>PRODUITS DU BOIS - PLANCHERS DE BOIS FRANCS MASSIF ET D'INGÉNIERIE</v>
      </c>
      <c r="C6" s="425"/>
      <c r="D6" s="425"/>
      <c r="E6" s="425"/>
      <c r="F6" s="425"/>
      <c r="G6" s="425"/>
      <c r="H6" s="425"/>
      <c r="I6" s="425"/>
      <c r="J6" s="425"/>
      <c r="K6" s="425"/>
      <c r="L6" s="426"/>
      <c r="M6" s="18"/>
      <c r="N6" s="18"/>
      <c r="O6" s="14"/>
      <c r="P6" s="14"/>
    </row>
    <row r="7" spans="1:16" s="6" customFormat="1" x14ac:dyDescent="0.25">
      <c r="A7" s="4"/>
      <c r="B7" s="13"/>
      <c r="C7" s="13"/>
      <c r="D7" s="3"/>
      <c r="E7" s="3"/>
      <c r="F7" s="3"/>
      <c r="G7" s="3"/>
      <c r="H7" s="3"/>
      <c r="I7" s="3"/>
      <c r="J7" s="3"/>
      <c r="K7" s="3"/>
      <c r="L7" s="3"/>
      <c r="O7" s="14"/>
      <c r="P7" s="14"/>
    </row>
    <row r="8" spans="1:16" x14ac:dyDescent="0.25">
      <c r="B8" s="263" t="str">
        <f>IF(Intro!$G$29="English",O8,P8)</f>
        <v>COMMENTAIRES PROTÉGÉS</v>
      </c>
      <c r="C8" s="264"/>
      <c r="D8" s="264"/>
      <c r="E8" s="264"/>
      <c r="F8" s="264"/>
      <c r="G8" s="264"/>
      <c r="H8" s="264"/>
      <c r="I8" s="264"/>
      <c r="J8" s="264"/>
      <c r="K8" s="264"/>
      <c r="L8" s="265"/>
      <c r="M8" s="9"/>
      <c r="O8" s="9" t="s">
        <v>48</v>
      </c>
      <c r="P8" s="9" t="s">
        <v>130</v>
      </c>
    </row>
    <row r="9" spans="1:16" x14ac:dyDescent="0.25">
      <c r="B9" s="15"/>
      <c r="C9" s="25"/>
      <c r="D9" s="26"/>
      <c r="E9" s="26"/>
      <c r="F9" s="26"/>
      <c r="G9" s="26"/>
      <c r="H9" s="26"/>
      <c r="I9" s="26"/>
      <c r="J9" s="26"/>
      <c r="K9" s="26"/>
      <c r="L9" s="16"/>
      <c r="M9" s="9"/>
    </row>
    <row r="10" spans="1:16" x14ac:dyDescent="0.25">
      <c r="B10" s="255" t="str">
        <f>AddPub!B10</f>
        <v>Si votre entreprise désire ajouter des commentaires concernant vos réponses, vous les inscrivez ici. Indiquez à quelle question se rapportent vos commentaires.</v>
      </c>
      <c r="C10" s="256"/>
      <c r="D10" s="256"/>
      <c r="E10" s="256"/>
      <c r="F10" s="256"/>
      <c r="G10" s="256"/>
      <c r="H10" s="256"/>
      <c r="I10" s="256"/>
      <c r="J10" s="256"/>
      <c r="K10" s="256"/>
      <c r="L10" s="257"/>
      <c r="M10" s="9"/>
      <c r="O10" s="17"/>
    </row>
    <row r="11" spans="1:16" x14ac:dyDescent="0.25">
      <c r="B11" s="43"/>
      <c r="C11" s="25"/>
      <c r="D11" s="26"/>
      <c r="E11" s="26"/>
      <c r="F11" s="26"/>
      <c r="G11" s="26"/>
      <c r="H11" s="26"/>
      <c r="I11" s="26"/>
      <c r="J11" s="26"/>
      <c r="K11" s="26"/>
      <c r="L11" s="16"/>
      <c r="M11" s="9"/>
      <c r="O11" s="34" t="s">
        <v>315</v>
      </c>
      <c r="P11" s="34" t="s">
        <v>316</v>
      </c>
    </row>
    <row r="12" spans="1:16" x14ac:dyDescent="0.25">
      <c r="B12" s="43"/>
      <c r="C12" s="25"/>
      <c r="D12" s="77" t="str">
        <f>IF(Intro!$G$29="English",O11,P11)</f>
        <v>Onglet et question</v>
      </c>
      <c r="E12" s="427" t="str">
        <f>IF(Intro!$G$29="English",O12,P12)</f>
        <v>Commentaires</v>
      </c>
      <c r="F12" s="427"/>
      <c r="G12" s="427"/>
      <c r="H12" s="427"/>
      <c r="I12" s="427"/>
      <c r="J12" s="427"/>
      <c r="K12" s="427"/>
      <c r="L12" s="428"/>
      <c r="M12" s="9"/>
      <c r="O12" s="17" t="s">
        <v>86</v>
      </c>
      <c r="P12" s="9" t="s">
        <v>87</v>
      </c>
    </row>
    <row r="13" spans="1:16" x14ac:dyDescent="0.25">
      <c r="B13" s="419" t="str">
        <f>IF(Intro!$G$29="English",O13,P13)</f>
        <v>Commentaire 1</v>
      </c>
      <c r="C13" s="420"/>
      <c r="D13" s="421"/>
      <c r="E13" s="422"/>
      <c r="F13" s="422"/>
      <c r="G13" s="422"/>
      <c r="H13" s="422"/>
      <c r="I13" s="422"/>
      <c r="J13" s="422"/>
      <c r="K13" s="422"/>
      <c r="L13" s="423"/>
      <c r="M13" s="9"/>
      <c r="O13" s="17" t="s">
        <v>88</v>
      </c>
      <c r="P13" s="9" t="s">
        <v>89</v>
      </c>
    </row>
    <row r="14" spans="1:16" x14ac:dyDescent="0.25">
      <c r="B14" s="419"/>
      <c r="C14" s="420"/>
      <c r="D14" s="421"/>
      <c r="E14" s="422"/>
      <c r="F14" s="422"/>
      <c r="G14" s="422"/>
      <c r="H14" s="422"/>
      <c r="I14" s="422"/>
      <c r="J14" s="422"/>
      <c r="K14" s="422"/>
      <c r="L14" s="423"/>
      <c r="M14" s="9"/>
      <c r="O14" s="17"/>
    </row>
    <row r="15" spans="1:16" x14ac:dyDescent="0.25">
      <c r="B15" s="419"/>
      <c r="C15" s="420"/>
      <c r="D15" s="421"/>
      <c r="E15" s="422"/>
      <c r="F15" s="422"/>
      <c r="G15" s="422"/>
      <c r="H15" s="422"/>
      <c r="I15" s="422"/>
      <c r="J15" s="422"/>
      <c r="K15" s="422"/>
      <c r="L15" s="423"/>
      <c r="M15" s="9"/>
      <c r="O15" s="17"/>
    </row>
    <row r="16" spans="1:16" x14ac:dyDescent="0.25">
      <c r="B16" s="419"/>
      <c r="C16" s="420"/>
      <c r="D16" s="421"/>
      <c r="E16" s="422"/>
      <c r="F16" s="422"/>
      <c r="G16" s="422"/>
      <c r="H16" s="422"/>
      <c r="I16" s="422"/>
      <c r="J16" s="422"/>
      <c r="K16" s="422"/>
      <c r="L16" s="423"/>
      <c r="M16" s="9"/>
      <c r="O16" s="17"/>
    </row>
    <row r="17" spans="2:16" x14ac:dyDescent="0.25">
      <c r="B17" s="419"/>
      <c r="C17" s="420"/>
      <c r="D17" s="421"/>
      <c r="E17" s="422"/>
      <c r="F17" s="422"/>
      <c r="G17" s="422"/>
      <c r="H17" s="422"/>
      <c r="I17" s="422"/>
      <c r="J17" s="422"/>
      <c r="K17" s="422"/>
      <c r="L17" s="423"/>
      <c r="M17" s="9"/>
      <c r="O17" s="17"/>
    </row>
    <row r="18" spans="2:16" x14ac:dyDescent="0.25">
      <c r="B18" s="419"/>
      <c r="C18" s="420"/>
      <c r="D18" s="421"/>
      <c r="E18" s="422"/>
      <c r="F18" s="422"/>
      <c r="G18" s="422"/>
      <c r="H18" s="422"/>
      <c r="I18" s="422"/>
      <c r="J18" s="422"/>
      <c r="K18" s="422"/>
      <c r="L18" s="423"/>
      <c r="M18" s="9"/>
      <c r="O18" s="17"/>
    </row>
    <row r="19" spans="2:16" x14ac:dyDescent="0.25">
      <c r="B19" s="419"/>
      <c r="C19" s="420"/>
      <c r="D19" s="421"/>
      <c r="E19" s="422"/>
      <c r="F19" s="422"/>
      <c r="G19" s="422"/>
      <c r="H19" s="422"/>
      <c r="I19" s="422"/>
      <c r="J19" s="422"/>
      <c r="K19" s="422"/>
      <c r="L19" s="423"/>
      <c r="M19" s="9"/>
      <c r="O19" s="17"/>
    </row>
    <row r="20" spans="2:16" x14ac:dyDescent="0.25">
      <c r="B20" s="419"/>
      <c r="C20" s="420"/>
      <c r="D20" s="421"/>
      <c r="E20" s="422"/>
      <c r="F20" s="422"/>
      <c r="G20" s="422"/>
      <c r="H20" s="422"/>
      <c r="I20" s="422"/>
      <c r="J20" s="422"/>
      <c r="K20" s="422"/>
      <c r="L20" s="423"/>
      <c r="M20" s="9"/>
      <c r="O20" s="17"/>
    </row>
    <row r="21" spans="2:16" x14ac:dyDescent="0.25">
      <c r="B21" s="419"/>
      <c r="C21" s="420"/>
      <c r="D21" s="421"/>
      <c r="E21" s="422"/>
      <c r="F21" s="422"/>
      <c r="G21" s="422"/>
      <c r="H21" s="422"/>
      <c r="I21" s="422"/>
      <c r="J21" s="422"/>
      <c r="K21" s="422"/>
      <c r="L21" s="423"/>
      <c r="M21" s="9"/>
      <c r="O21" s="17"/>
    </row>
    <row r="22" spans="2:16" x14ac:dyDescent="0.25">
      <c r="B22" s="419"/>
      <c r="C22" s="420"/>
      <c r="D22" s="421"/>
      <c r="E22" s="422"/>
      <c r="F22" s="422"/>
      <c r="G22" s="422"/>
      <c r="H22" s="422"/>
      <c r="I22" s="422"/>
      <c r="J22" s="422"/>
      <c r="K22" s="422"/>
      <c r="L22" s="423"/>
      <c r="M22" s="9"/>
      <c r="O22" s="17"/>
    </row>
    <row r="23" spans="2:16" x14ac:dyDescent="0.25">
      <c r="B23" s="419" t="str">
        <f>IF(Intro!$G$29="English",O23,P23)</f>
        <v>Commentaire 2</v>
      </c>
      <c r="C23" s="420"/>
      <c r="D23" s="421"/>
      <c r="E23" s="422"/>
      <c r="F23" s="422"/>
      <c r="G23" s="422"/>
      <c r="H23" s="422"/>
      <c r="I23" s="422"/>
      <c r="J23" s="422"/>
      <c r="K23" s="422"/>
      <c r="L23" s="423"/>
      <c r="M23" s="9"/>
      <c r="O23" s="17" t="s">
        <v>90</v>
      </c>
      <c r="P23" s="9" t="s">
        <v>91</v>
      </c>
    </row>
    <row r="24" spans="2:16" x14ac:dyDescent="0.25">
      <c r="B24" s="419"/>
      <c r="C24" s="420"/>
      <c r="D24" s="421"/>
      <c r="E24" s="422"/>
      <c r="F24" s="422"/>
      <c r="G24" s="422"/>
      <c r="H24" s="422"/>
      <c r="I24" s="422"/>
      <c r="J24" s="422"/>
      <c r="K24" s="422"/>
      <c r="L24" s="423"/>
      <c r="M24" s="9"/>
    </row>
    <row r="25" spans="2:16" x14ac:dyDescent="0.25">
      <c r="B25" s="419"/>
      <c r="C25" s="420"/>
      <c r="D25" s="421"/>
      <c r="E25" s="422"/>
      <c r="F25" s="422"/>
      <c r="G25" s="422"/>
      <c r="H25" s="422"/>
      <c r="I25" s="422"/>
      <c r="J25" s="422"/>
      <c r="K25" s="422"/>
      <c r="L25" s="423"/>
      <c r="M25" s="9"/>
    </row>
    <row r="26" spans="2:16" x14ac:dyDescent="0.25">
      <c r="B26" s="419"/>
      <c r="C26" s="420"/>
      <c r="D26" s="421"/>
      <c r="E26" s="422"/>
      <c r="F26" s="422"/>
      <c r="G26" s="422"/>
      <c r="H26" s="422"/>
      <c r="I26" s="422"/>
      <c r="J26" s="422"/>
      <c r="K26" s="422"/>
      <c r="L26" s="423"/>
      <c r="M26" s="9"/>
    </row>
    <row r="27" spans="2:16" x14ac:dyDescent="0.25">
      <c r="B27" s="419"/>
      <c r="C27" s="420"/>
      <c r="D27" s="421"/>
      <c r="E27" s="422"/>
      <c r="F27" s="422"/>
      <c r="G27" s="422"/>
      <c r="H27" s="422"/>
      <c r="I27" s="422"/>
      <c r="J27" s="422"/>
      <c r="K27" s="422"/>
      <c r="L27" s="423"/>
      <c r="M27" s="9"/>
      <c r="O27" s="17"/>
    </row>
    <row r="28" spans="2:16" x14ac:dyDescent="0.25">
      <c r="B28" s="419"/>
      <c r="C28" s="420"/>
      <c r="D28" s="421"/>
      <c r="E28" s="422"/>
      <c r="F28" s="422"/>
      <c r="G28" s="422"/>
      <c r="H28" s="422"/>
      <c r="I28" s="422"/>
      <c r="J28" s="422"/>
      <c r="K28" s="422"/>
      <c r="L28" s="423"/>
      <c r="M28" s="9"/>
      <c r="O28" s="17"/>
    </row>
    <row r="29" spans="2:16" x14ac:dyDescent="0.25">
      <c r="B29" s="419"/>
      <c r="C29" s="420"/>
      <c r="D29" s="421"/>
      <c r="E29" s="422"/>
      <c r="F29" s="422"/>
      <c r="G29" s="422"/>
      <c r="H29" s="422"/>
      <c r="I29" s="422"/>
      <c r="J29" s="422"/>
      <c r="K29" s="422"/>
      <c r="L29" s="423"/>
      <c r="M29" s="9"/>
      <c r="O29" s="17"/>
    </row>
    <row r="30" spans="2:16" x14ac:dyDescent="0.25">
      <c r="B30" s="419"/>
      <c r="C30" s="420"/>
      <c r="D30" s="421"/>
      <c r="E30" s="422"/>
      <c r="F30" s="422"/>
      <c r="G30" s="422"/>
      <c r="H30" s="422"/>
      <c r="I30" s="422"/>
      <c r="J30" s="422"/>
      <c r="K30" s="422"/>
      <c r="L30" s="423"/>
      <c r="M30" s="9"/>
      <c r="O30" s="17"/>
    </row>
    <row r="31" spans="2:16" x14ac:dyDescent="0.25">
      <c r="B31" s="419"/>
      <c r="C31" s="420"/>
      <c r="D31" s="421"/>
      <c r="E31" s="422"/>
      <c r="F31" s="422"/>
      <c r="G31" s="422"/>
      <c r="H31" s="422"/>
      <c r="I31" s="422"/>
      <c r="J31" s="422"/>
      <c r="K31" s="422"/>
      <c r="L31" s="423"/>
      <c r="M31" s="9"/>
      <c r="O31" s="17"/>
    </row>
    <row r="32" spans="2:16" x14ac:dyDescent="0.25">
      <c r="B32" s="419"/>
      <c r="C32" s="420"/>
      <c r="D32" s="421"/>
      <c r="E32" s="422"/>
      <c r="F32" s="422"/>
      <c r="G32" s="422"/>
      <c r="H32" s="422"/>
      <c r="I32" s="422"/>
      <c r="J32" s="422"/>
      <c r="K32" s="422"/>
      <c r="L32" s="423"/>
      <c r="M32" s="9"/>
      <c r="O32" s="17"/>
    </row>
    <row r="33" spans="2:16" x14ac:dyDescent="0.25">
      <c r="B33" s="419" t="str">
        <f>IF(Intro!$G$29="English",O33,P33)</f>
        <v>Commentaire 3</v>
      </c>
      <c r="C33" s="420"/>
      <c r="D33" s="421"/>
      <c r="E33" s="422"/>
      <c r="F33" s="422"/>
      <c r="G33" s="422"/>
      <c r="H33" s="422"/>
      <c r="I33" s="422"/>
      <c r="J33" s="422"/>
      <c r="K33" s="422"/>
      <c r="L33" s="423"/>
      <c r="M33" s="9"/>
      <c r="O33" s="17" t="s">
        <v>92</v>
      </c>
      <c r="P33" s="9" t="s">
        <v>93</v>
      </c>
    </row>
    <row r="34" spans="2:16" x14ac:dyDescent="0.25">
      <c r="B34" s="419"/>
      <c r="C34" s="420"/>
      <c r="D34" s="421"/>
      <c r="E34" s="422"/>
      <c r="F34" s="422"/>
      <c r="G34" s="422"/>
      <c r="H34" s="422"/>
      <c r="I34" s="422"/>
      <c r="J34" s="422"/>
      <c r="K34" s="422"/>
      <c r="L34" s="423"/>
      <c r="M34" s="9"/>
      <c r="O34" s="17"/>
    </row>
    <row r="35" spans="2:16" x14ac:dyDescent="0.25">
      <c r="B35" s="419"/>
      <c r="C35" s="420"/>
      <c r="D35" s="421"/>
      <c r="E35" s="422"/>
      <c r="F35" s="422"/>
      <c r="G35" s="422"/>
      <c r="H35" s="422"/>
      <c r="I35" s="422"/>
      <c r="J35" s="422"/>
      <c r="K35" s="422"/>
      <c r="L35" s="423"/>
      <c r="M35" s="9"/>
      <c r="O35" s="17"/>
    </row>
    <row r="36" spans="2:16" x14ac:dyDescent="0.25">
      <c r="B36" s="419"/>
      <c r="C36" s="420"/>
      <c r="D36" s="421"/>
      <c r="E36" s="422"/>
      <c r="F36" s="422"/>
      <c r="G36" s="422"/>
      <c r="H36" s="422"/>
      <c r="I36" s="422"/>
      <c r="J36" s="422"/>
      <c r="K36" s="422"/>
      <c r="L36" s="423"/>
      <c r="M36" s="9"/>
      <c r="O36" s="17"/>
    </row>
    <row r="37" spans="2:16" x14ac:dyDescent="0.25">
      <c r="B37" s="419"/>
      <c r="C37" s="420"/>
      <c r="D37" s="421"/>
      <c r="E37" s="422"/>
      <c r="F37" s="422"/>
      <c r="G37" s="422"/>
      <c r="H37" s="422"/>
      <c r="I37" s="422"/>
      <c r="J37" s="422"/>
      <c r="K37" s="422"/>
      <c r="L37" s="423"/>
      <c r="M37" s="9"/>
      <c r="O37" s="17"/>
    </row>
    <row r="38" spans="2:16" x14ac:dyDescent="0.25">
      <c r="B38" s="419"/>
      <c r="C38" s="420"/>
      <c r="D38" s="421"/>
      <c r="E38" s="422"/>
      <c r="F38" s="422"/>
      <c r="G38" s="422"/>
      <c r="H38" s="422"/>
      <c r="I38" s="422"/>
      <c r="J38" s="422"/>
      <c r="K38" s="422"/>
      <c r="L38" s="423"/>
      <c r="M38" s="9"/>
      <c r="O38" s="17"/>
    </row>
    <row r="39" spans="2:16" x14ac:dyDescent="0.25">
      <c r="B39" s="419"/>
      <c r="C39" s="420"/>
      <c r="D39" s="421"/>
      <c r="E39" s="422"/>
      <c r="F39" s="422"/>
      <c r="G39" s="422"/>
      <c r="H39" s="422"/>
      <c r="I39" s="422"/>
      <c r="J39" s="422"/>
      <c r="K39" s="422"/>
      <c r="L39" s="423"/>
      <c r="M39" s="9"/>
      <c r="O39" s="17"/>
    </row>
    <row r="40" spans="2:16" x14ac:dyDescent="0.25">
      <c r="B40" s="419"/>
      <c r="C40" s="420"/>
      <c r="D40" s="421"/>
      <c r="E40" s="422"/>
      <c r="F40" s="422"/>
      <c r="G40" s="422"/>
      <c r="H40" s="422"/>
      <c r="I40" s="422"/>
      <c r="J40" s="422"/>
      <c r="K40" s="422"/>
      <c r="L40" s="423"/>
      <c r="M40" s="9"/>
      <c r="O40" s="17"/>
    </row>
    <row r="41" spans="2:16" x14ac:dyDescent="0.25">
      <c r="B41" s="419"/>
      <c r="C41" s="420"/>
      <c r="D41" s="421"/>
      <c r="E41" s="422"/>
      <c r="F41" s="422"/>
      <c r="G41" s="422"/>
      <c r="H41" s="422"/>
      <c r="I41" s="422"/>
      <c r="J41" s="422"/>
      <c r="K41" s="422"/>
      <c r="L41" s="423"/>
      <c r="M41" s="9"/>
      <c r="O41" s="17"/>
    </row>
    <row r="42" spans="2:16" x14ac:dyDescent="0.25">
      <c r="B42" s="419"/>
      <c r="C42" s="420"/>
      <c r="D42" s="421"/>
      <c r="E42" s="422"/>
      <c r="F42" s="422"/>
      <c r="G42" s="422"/>
      <c r="H42" s="422"/>
      <c r="I42" s="422"/>
      <c r="J42" s="422"/>
      <c r="K42" s="422"/>
      <c r="L42" s="423"/>
      <c r="M42" s="9"/>
      <c r="O42" s="17"/>
    </row>
    <row r="43" spans="2:16" x14ac:dyDescent="0.25">
      <c r="B43" s="419" t="str">
        <f>IF(Intro!$G$29="English",O43,P43)</f>
        <v>Commentaire 4</v>
      </c>
      <c r="C43" s="420"/>
      <c r="D43" s="421"/>
      <c r="E43" s="422"/>
      <c r="F43" s="422"/>
      <c r="G43" s="422"/>
      <c r="H43" s="422"/>
      <c r="I43" s="422"/>
      <c r="J43" s="422"/>
      <c r="K43" s="422"/>
      <c r="L43" s="423"/>
      <c r="M43" s="9"/>
      <c r="O43" s="17" t="s">
        <v>94</v>
      </c>
      <c r="P43" s="9" t="s">
        <v>95</v>
      </c>
    </row>
    <row r="44" spans="2:16" x14ac:dyDescent="0.25">
      <c r="B44" s="419"/>
      <c r="C44" s="420"/>
      <c r="D44" s="421"/>
      <c r="E44" s="422"/>
      <c r="F44" s="422"/>
      <c r="G44" s="422"/>
      <c r="H44" s="422"/>
      <c r="I44" s="422"/>
      <c r="J44" s="422"/>
      <c r="K44" s="422"/>
      <c r="L44" s="423"/>
      <c r="M44" s="9"/>
      <c r="O44" s="17"/>
    </row>
    <row r="45" spans="2:16" x14ac:dyDescent="0.25">
      <c r="B45" s="419"/>
      <c r="C45" s="420"/>
      <c r="D45" s="421"/>
      <c r="E45" s="422"/>
      <c r="F45" s="422"/>
      <c r="G45" s="422"/>
      <c r="H45" s="422"/>
      <c r="I45" s="422"/>
      <c r="J45" s="422"/>
      <c r="K45" s="422"/>
      <c r="L45" s="423"/>
      <c r="M45" s="9"/>
      <c r="O45" s="17"/>
    </row>
    <row r="46" spans="2:16" x14ac:dyDescent="0.25">
      <c r="B46" s="419"/>
      <c r="C46" s="420"/>
      <c r="D46" s="421"/>
      <c r="E46" s="422"/>
      <c r="F46" s="422"/>
      <c r="G46" s="422"/>
      <c r="H46" s="422"/>
      <c r="I46" s="422"/>
      <c r="J46" s="422"/>
      <c r="K46" s="422"/>
      <c r="L46" s="423"/>
      <c r="M46" s="9"/>
      <c r="O46" s="17"/>
    </row>
    <row r="47" spans="2:16" x14ac:dyDescent="0.25">
      <c r="B47" s="419"/>
      <c r="C47" s="420"/>
      <c r="D47" s="421"/>
      <c r="E47" s="422"/>
      <c r="F47" s="422"/>
      <c r="G47" s="422"/>
      <c r="H47" s="422"/>
      <c r="I47" s="422"/>
      <c r="J47" s="422"/>
      <c r="K47" s="422"/>
      <c r="L47" s="423"/>
      <c r="M47" s="9"/>
      <c r="O47" s="17"/>
    </row>
    <row r="48" spans="2:16" x14ac:dyDescent="0.25">
      <c r="B48" s="419"/>
      <c r="C48" s="420"/>
      <c r="D48" s="421"/>
      <c r="E48" s="422"/>
      <c r="F48" s="422"/>
      <c r="G48" s="422"/>
      <c r="H48" s="422"/>
      <c r="I48" s="422"/>
      <c r="J48" s="422"/>
      <c r="K48" s="422"/>
      <c r="L48" s="423"/>
      <c r="M48" s="9"/>
      <c r="O48" s="17"/>
    </row>
    <row r="49" spans="1:16" x14ac:dyDescent="0.25">
      <c r="B49" s="419"/>
      <c r="C49" s="420"/>
      <c r="D49" s="421"/>
      <c r="E49" s="422"/>
      <c r="F49" s="422"/>
      <c r="G49" s="422"/>
      <c r="H49" s="422"/>
      <c r="I49" s="422"/>
      <c r="J49" s="422"/>
      <c r="K49" s="422"/>
      <c r="L49" s="423"/>
      <c r="M49" s="9"/>
      <c r="O49" s="17"/>
    </row>
    <row r="50" spans="1:16" x14ac:dyDescent="0.25">
      <c r="B50" s="419"/>
      <c r="C50" s="420"/>
      <c r="D50" s="421"/>
      <c r="E50" s="422"/>
      <c r="F50" s="422"/>
      <c r="G50" s="422"/>
      <c r="H50" s="422"/>
      <c r="I50" s="422"/>
      <c r="J50" s="422"/>
      <c r="K50" s="422"/>
      <c r="L50" s="423"/>
      <c r="M50" s="9"/>
      <c r="O50" s="17"/>
    </row>
    <row r="51" spans="1:16" x14ac:dyDescent="0.25">
      <c r="B51" s="419"/>
      <c r="C51" s="420"/>
      <c r="D51" s="421"/>
      <c r="E51" s="422"/>
      <c r="F51" s="422"/>
      <c r="G51" s="422"/>
      <c r="H51" s="422"/>
      <c r="I51" s="422"/>
      <c r="J51" s="422"/>
      <c r="K51" s="422"/>
      <c r="L51" s="423"/>
      <c r="M51" s="9"/>
      <c r="O51" s="17"/>
    </row>
    <row r="52" spans="1:16" x14ac:dyDescent="0.25">
      <c r="B52" s="419"/>
      <c r="C52" s="420"/>
      <c r="D52" s="421"/>
      <c r="E52" s="422"/>
      <c r="F52" s="422"/>
      <c r="G52" s="422"/>
      <c r="H52" s="422"/>
      <c r="I52" s="422"/>
      <c r="J52" s="422"/>
      <c r="K52" s="422"/>
      <c r="L52" s="423"/>
      <c r="M52" s="9"/>
      <c r="O52" s="17"/>
    </row>
    <row r="53" spans="1:16" x14ac:dyDescent="0.25">
      <c r="B53" s="419" t="str">
        <f>IF(Intro!$G$29="English",O53,P53)</f>
        <v>Commentaire 5</v>
      </c>
      <c r="C53" s="420"/>
      <c r="D53" s="421"/>
      <c r="E53" s="422"/>
      <c r="F53" s="422"/>
      <c r="G53" s="422"/>
      <c r="H53" s="422"/>
      <c r="I53" s="422"/>
      <c r="J53" s="422"/>
      <c r="K53" s="422"/>
      <c r="L53" s="423"/>
      <c r="M53" s="9"/>
      <c r="O53" s="17" t="s">
        <v>96</v>
      </c>
      <c r="P53" s="9" t="s">
        <v>97</v>
      </c>
    </row>
    <row r="54" spans="1:16" x14ac:dyDescent="0.25">
      <c r="B54" s="419"/>
      <c r="C54" s="420"/>
      <c r="D54" s="421"/>
      <c r="E54" s="422"/>
      <c r="F54" s="422"/>
      <c r="G54" s="422"/>
      <c r="H54" s="422"/>
      <c r="I54" s="422"/>
      <c r="J54" s="422"/>
      <c r="K54" s="422"/>
      <c r="L54" s="423"/>
      <c r="M54" s="9"/>
      <c r="O54" s="17"/>
    </row>
    <row r="55" spans="1:16" x14ac:dyDescent="0.25">
      <c r="B55" s="419"/>
      <c r="C55" s="420"/>
      <c r="D55" s="421"/>
      <c r="E55" s="422"/>
      <c r="F55" s="422"/>
      <c r="G55" s="422"/>
      <c r="H55" s="422"/>
      <c r="I55" s="422"/>
      <c r="J55" s="422"/>
      <c r="K55" s="422"/>
      <c r="L55" s="423"/>
      <c r="M55" s="9"/>
      <c r="O55" s="17"/>
    </row>
    <row r="56" spans="1:16" x14ac:dyDescent="0.25">
      <c r="B56" s="419"/>
      <c r="C56" s="420"/>
      <c r="D56" s="421"/>
      <c r="E56" s="422"/>
      <c r="F56" s="422"/>
      <c r="G56" s="422"/>
      <c r="H56" s="422"/>
      <c r="I56" s="422"/>
      <c r="J56" s="422"/>
      <c r="K56" s="422"/>
      <c r="L56" s="423"/>
      <c r="M56" s="9"/>
      <c r="O56" s="17"/>
    </row>
    <row r="57" spans="1:16" x14ac:dyDescent="0.25">
      <c r="B57" s="419"/>
      <c r="C57" s="420"/>
      <c r="D57" s="421"/>
      <c r="E57" s="422"/>
      <c r="F57" s="422"/>
      <c r="G57" s="422"/>
      <c r="H57" s="422"/>
      <c r="I57" s="422"/>
      <c r="J57" s="422"/>
      <c r="K57" s="422"/>
      <c r="L57" s="423"/>
      <c r="M57" s="9"/>
      <c r="O57" s="17"/>
    </row>
    <row r="58" spans="1:16" x14ac:dyDescent="0.25">
      <c r="B58" s="419"/>
      <c r="C58" s="420"/>
      <c r="D58" s="421"/>
      <c r="E58" s="422"/>
      <c r="F58" s="422"/>
      <c r="G58" s="422"/>
      <c r="H58" s="422"/>
      <c r="I58" s="422"/>
      <c r="J58" s="422"/>
      <c r="K58" s="422"/>
      <c r="L58" s="423"/>
      <c r="M58" s="9"/>
      <c r="O58" s="17"/>
    </row>
    <row r="59" spans="1:16" x14ac:dyDescent="0.25">
      <c r="B59" s="419"/>
      <c r="C59" s="420"/>
      <c r="D59" s="421"/>
      <c r="E59" s="422"/>
      <c r="F59" s="422"/>
      <c r="G59" s="422"/>
      <c r="H59" s="422"/>
      <c r="I59" s="422"/>
      <c r="J59" s="422"/>
      <c r="K59" s="422"/>
      <c r="L59" s="423"/>
      <c r="M59" s="9"/>
      <c r="O59" s="17"/>
    </row>
    <row r="60" spans="1:16" x14ac:dyDescent="0.25">
      <c r="B60" s="419"/>
      <c r="C60" s="420"/>
      <c r="D60" s="421"/>
      <c r="E60" s="422"/>
      <c r="F60" s="422"/>
      <c r="G60" s="422"/>
      <c r="H60" s="422"/>
      <c r="I60" s="422"/>
      <c r="J60" s="422"/>
      <c r="K60" s="422"/>
      <c r="L60" s="423"/>
      <c r="M60" s="9"/>
      <c r="O60" s="17"/>
    </row>
    <row r="61" spans="1:16" x14ac:dyDescent="0.25">
      <c r="B61" s="419"/>
      <c r="C61" s="420"/>
      <c r="D61" s="421"/>
      <c r="E61" s="422"/>
      <c r="F61" s="422"/>
      <c r="G61" s="422"/>
      <c r="H61" s="422"/>
      <c r="I61" s="422"/>
      <c r="J61" s="422"/>
      <c r="K61" s="422"/>
      <c r="L61" s="423"/>
      <c r="M61" s="9"/>
      <c r="O61" s="17"/>
    </row>
    <row r="62" spans="1:16" x14ac:dyDescent="0.25">
      <c r="B62" s="429"/>
      <c r="C62" s="430"/>
      <c r="D62" s="431"/>
      <c r="E62" s="432"/>
      <c r="F62" s="432"/>
      <c r="G62" s="432"/>
      <c r="H62" s="432"/>
      <c r="I62" s="432"/>
      <c r="J62" s="432"/>
      <c r="K62" s="432"/>
      <c r="L62" s="433"/>
      <c r="M62" s="9"/>
      <c r="O62" s="17"/>
    </row>
    <row r="63" spans="1:16" s="33" customFormat="1" x14ac:dyDescent="0.25">
      <c r="A63" s="54"/>
      <c r="B63" s="4"/>
      <c r="C63" s="55"/>
      <c r="D63" s="55"/>
      <c r="E63" s="55"/>
      <c r="F63" s="55"/>
      <c r="G63" s="55"/>
      <c r="H63" s="55"/>
      <c r="I63" s="55"/>
      <c r="J63" s="55"/>
      <c r="K63" s="55"/>
      <c r="L63" s="55"/>
      <c r="N63" s="56"/>
    </row>
  </sheetData>
  <sheetProtection algorithmName="SHA-512" hashValue="UNtmA1pvjRxk2EW9gKO/c59TnASXATt5zw3OVocWmqOBjyDMujga/RJijNIVptblwI4jqWdaoKWjmMirDtwqJA==" saltValue="TRnJ79e90IDAM+I5nFxA2g==" spinCount="100000" sheet="1" objects="1" scenarios="1" selectLockedCells="1"/>
  <mergeCells count="21">
    <mergeCell ref="B53:C62"/>
    <mergeCell ref="D53:D62"/>
    <mergeCell ref="E53:L62"/>
    <mergeCell ref="E23:L32"/>
    <mergeCell ref="B33:C42"/>
    <mergeCell ref="D33:D42"/>
    <mergeCell ref="E33:L42"/>
    <mergeCell ref="B43:C52"/>
    <mergeCell ref="D43:D52"/>
    <mergeCell ref="E43:L52"/>
    <mergeCell ref="B4:L4"/>
    <mergeCell ref="B5:L5"/>
    <mergeCell ref="B6:L6"/>
    <mergeCell ref="B10:L10"/>
    <mergeCell ref="B8:L8"/>
    <mergeCell ref="E12:L12"/>
    <mergeCell ref="B13:C22"/>
    <mergeCell ref="D13:D22"/>
    <mergeCell ref="E13:L22"/>
    <mergeCell ref="B23:C32"/>
    <mergeCell ref="D23:D32"/>
  </mergeCells>
  <dataValidations count="2">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E23 E33 E43 E53 E13" xr:uid="{B92FEF87-A425-4F02-8AC2-0EF59A6CC48F}">
      <formula1>1000</formula1>
    </dataValidation>
    <dataValidation allowBlank="1" showInputMessage="1" showErrorMessage="1" sqref="D13:D62" xr:uid="{0B10D565-8D89-4087-BA66-96508C314600}"/>
  </dataValidations>
  <printOptions horizontalCentered="1"/>
  <pageMargins left="0.25" right="0.25" top="0.75" bottom="0.75" header="0.3" footer="0.3"/>
  <pageSetup scale="63" fitToHeight="0" orientation="portrait" r:id="rId1"/>
  <headerFooter>
    <oddFooter>&amp;L&amp;A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6E06-317F-43E4-A6C6-377C9C18C326}">
  <sheetPr codeName="Sheet14">
    <tabColor rgb="FF00B0F0"/>
    <pageSetUpPr fitToPage="1"/>
  </sheetPr>
  <dimension ref="A1:P64"/>
  <sheetViews>
    <sheetView showGridLines="0" topLeftCell="A25" zoomScaleNormal="100" workbookViewId="0"/>
  </sheetViews>
  <sheetFormatPr defaultColWidth="9.28515625" defaultRowHeight="14.25" x14ac:dyDescent="0.25"/>
  <cols>
    <col min="1" max="1" width="1.7109375" style="7" customWidth="1"/>
    <col min="2" max="12" width="14.5703125" style="1" customWidth="1"/>
    <col min="13" max="13" width="6.28515625" style="8" customWidth="1"/>
    <col min="14" max="14" width="9.28515625" style="9" customWidth="1"/>
    <col min="15" max="15" width="10.7109375" style="9" hidden="1" customWidth="1"/>
    <col min="16" max="16" width="8.7109375" style="9" hidden="1" customWidth="1"/>
    <col min="17" max="19" width="9.28515625" style="9" customWidth="1"/>
    <col min="20" max="16384" width="9.28515625" style="9"/>
  </cols>
  <sheetData>
    <row r="1" spans="1:16" x14ac:dyDescent="0.25">
      <c r="O1" s="9" t="s">
        <v>323</v>
      </c>
      <c r="P1" s="9" t="s">
        <v>323</v>
      </c>
    </row>
    <row r="2" spans="1:16" x14ac:dyDescent="0.25">
      <c r="B2" s="11" t="s">
        <v>39</v>
      </c>
      <c r="O2" s="10" t="s">
        <v>53</v>
      </c>
      <c r="P2" s="10" t="s">
        <v>69</v>
      </c>
    </row>
    <row r="3" spans="1:16" x14ac:dyDescent="0.25">
      <c r="B3" s="12"/>
      <c r="O3" s="2"/>
      <c r="P3" s="2"/>
    </row>
    <row r="4" spans="1:16" s="2" customFormat="1" x14ac:dyDescent="0.25">
      <c r="A4" s="4"/>
      <c r="B4" s="321" t="str">
        <f>Info!B4</f>
        <v>QUESTIONNAIRE À L'INTENTION DES IMPORTATEURS</v>
      </c>
      <c r="C4" s="322"/>
      <c r="D4" s="322"/>
      <c r="E4" s="322"/>
      <c r="F4" s="322"/>
      <c r="G4" s="322"/>
      <c r="H4" s="322"/>
      <c r="I4" s="322"/>
      <c r="J4" s="322"/>
      <c r="K4" s="322"/>
      <c r="L4" s="323"/>
      <c r="M4" s="20"/>
      <c r="N4" s="20"/>
      <c r="O4" s="18"/>
      <c r="P4" s="18"/>
    </row>
    <row r="5" spans="1:16" s="2" customFormat="1" x14ac:dyDescent="0.25">
      <c r="A5" s="4"/>
      <c r="B5" s="375" t="str">
        <f>Info!B5</f>
        <v>GC-2026-001</v>
      </c>
      <c r="C5" s="376"/>
      <c r="D5" s="376"/>
      <c r="E5" s="376"/>
      <c r="F5" s="376"/>
      <c r="G5" s="376"/>
      <c r="H5" s="376"/>
      <c r="I5" s="376"/>
      <c r="J5" s="376"/>
      <c r="K5" s="376"/>
      <c r="L5" s="377"/>
      <c r="M5" s="20"/>
      <c r="N5" s="20"/>
      <c r="O5" s="18"/>
      <c r="P5" s="18"/>
    </row>
    <row r="6" spans="1:16" s="6" customFormat="1" ht="14.25" customHeight="1" x14ac:dyDescent="0.25">
      <c r="A6" s="4"/>
      <c r="B6" s="424" t="str">
        <f>Info!B6</f>
        <v>PRODUITS DU BOIS - PLANCHERS DE BOIS FRANCS MASSIF ET D'INGÉNIERIE</v>
      </c>
      <c r="C6" s="425"/>
      <c r="D6" s="425"/>
      <c r="E6" s="425"/>
      <c r="F6" s="425"/>
      <c r="G6" s="425"/>
      <c r="H6" s="425"/>
      <c r="I6" s="425"/>
      <c r="J6" s="425"/>
      <c r="K6" s="425"/>
      <c r="L6" s="426"/>
      <c r="M6" s="18"/>
      <c r="N6" s="18"/>
      <c r="O6" s="14"/>
      <c r="P6" s="14"/>
    </row>
    <row r="7" spans="1:16" s="6" customFormat="1" x14ac:dyDescent="0.25">
      <c r="A7" s="4"/>
      <c r="B7" s="13"/>
      <c r="C7" s="3"/>
      <c r="D7" s="3"/>
      <c r="E7" s="3"/>
      <c r="F7" s="3"/>
      <c r="G7" s="3"/>
      <c r="H7" s="3"/>
      <c r="I7" s="3"/>
      <c r="J7" s="3"/>
      <c r="K7" s="3"/>
      <c r="L7" s="3"/>
      <c r="O7" s="14"/>
      <c r="P7" s="14"/>
    </row>
    <row r="8" spans="1:16" x14ac:dyDescent="0.25">
      <c r="B8" s="263" t="str">
        <f>IF(Intro!$G$29="English",O8,P8)</f>
        <v>CONFIRMATION DES DONNÉES DÉCLARÉES</v>
      </c>
      <c r="C8" s="264"/>
      <c r="D8" s="264"/>
      <c r="E8" s="264"/>
      <c r="F8" s="264"/>
      <c r="G8" s="264"/>
      <c r="H8" s="264"/>
      <c r="I8" s="264"/>
      <c r="J8" s="264"/>
      <c r="K8" s="264"/>
      <c r="L8" s="265"/>
      <c r="M8" s="9"/>
      <c r="O8" s="9" t="s">
        <v>34</v>
      </c>
      <c r="P8" s="9" t="s">
        <v>27</v>
      </c>
    </row>
    <row r="9" spans="1:16" x14ac:dyDescent="0.25">
      <c r="B9" s="263" t="str">
        <f>IF(Intro!$G$29="English",O9,P9)</f>
        <v>GÉNÉRAL</v>
      </c>
      <c r="C9" s="264"/>
      <c r="D9" s="264"/>
      <c r="E9" s="264"/>
      <c r="F9" s="264"/>
      <c r="G9" s="264"/>
      <c r="H9" s="264"/>
      <c r="I9" s="264"/>
      <c r="J9" s="264"/>
      <c r="K9" s="264"/>
      <c r="L9" s="265"/>
      <c r="M9" s="9"/>
      <c r="O9" s="69" t="s">
        <v>230</v>
      </c>
      <c r="P9" s="69" t="s">
        <v>231</v>
      </c>
    </row>
    <row r="10" spans="1:16" x14ac:dyDescent="0.25">
      <c r="B10" s="53"/>
      <c r="C10" s="29"/>
      <c r="D10" s="29"/>
      <c r="E10" s="29"/>
      <c r="F10" s="29"/>
      <c r="G10" s="29"/>
      <c r="H10" s="29"/>
      <c r="I10" s="29"/>
      <c r="J10" s="29"/>
      <c r="K10" s="29"/>
      <c r="L10" s="42"/>
      <c r="M10" s="9"/>
    </row>
    <row r="11" spans="1:16" s="8" customFormat="1" x14ac:dyDescent="0.25">
      <c r="A11" s="93"/>
      <c r="B11" s="103"/>
      <c r="C11" s="1"/>
      <c r="D11" s="1"/>
      <c r="E11" s="1"/>
      <c r="F11" s="1"/>
      <c r="G11" s="1"/>
      <c r="H11" s="1"/>
      <c r="I11" s="1"/>
      <c r="J11" s="105" t="str">
        <f>IF(Intro!$G$29="English",O11,P11)</f>
        <v>Sélectionnez oui ou non</v>
      </c>
      <c r="K11" s="1"/>
      <c r="L11" s="94"/>
      <c r="O11" s="8" t="s">
        <v>111</v>
      </c>
      <c r="P11" s="8" t="s">
        <v>301</v>
      </c>
    </row>
    <row r="12" spans="1:16" s="27" customFormat="1" x14ac:dyDescent="0.25">
      <c r="A12" s="35"/>
      <c r="B12" s="297" t="str">
        <f>IF(Intro!$G$29="English",O12,P12)</f>
        <v>Confirmez que toutes les données déclarées dans ce questionnaire concernent les marchandises telles que définies dans l’onglet « Intro ».</v>
      </c>
      <c r="C12" s="298"/>
      <c r="D12" s="298"/>
      <c r="E12" s="298"/>
      <c r="F12" s="298"/>
      <c r="G12" s="298"/>
      <c r="H12" s="298"/>
      <c r="I12" s="298"/>
      <c r="J12" s="83"/>
      <c r="K12" s="1"/>
      <c r="L12" s="40"/>
      <c r="O12" s="27" t="s">
        <v>313</v>
      </c>
      <c r="P12" s="27" t="s">
        <v>314</v>
      </c>
    </row>
    <row r="13" spans="1:16" s="27" customFormat="1" x14ac:dyDescent="0.25">
      <c r="A13" s="35"/>
      <c r="B13" s="297" t="str">
        <f>IF(Intro!$G$29="English",O13,P13)</f>
        <v>Confirmez que toutes les sources d'importations (pays) des marchandises ont été déclarées dans ce questionnaire.</v>
      </c>
      <c r="C13" s="298"/>
      <c r="D13" s="298"/>
      <c r="E13" s="298"/>
      <c r="F13" s="298"/>
      <c r="G13" s="298"/>
      <c r="H13" s="298"/>
      <c r="I13" s="298"/>
      <c r="J13" s="83"/>
      <c r="K13" s="1"/>
      <c r="L13" s="40"/>
      <c r="O13" s="27" t="s">
        <v>337</v>
      </c>
      <c r="P13" s="27" t="s">
        <v>338</v>
      </c>
    </row>
    <row r="14" spans="1:16" s="27" customFormat="1" x14ac:dyDescent="0.25">
      <c r="A14" s="35"/>
      <c r="B14" s="297" t="str">
        <f>IF(Intro!$G$29="English",O14,P14)</f>
        <v>Confirmez que tous les volumes déclarés dans ce questionnaire sont en 000 pi. ca..</v>
      </c>
      <c r="C14" s="298"/>
      <c r="D14" s="298"/>
      <c r="E14" s="298"/>
      <c r="F14" s="298"/>
      <c r="G14" s="298"/>
      <c r="H14" s="298"/>
      <c r="I14" s="298"/>
      <c r="J14" s="83"/>
      <c r="K14" s="1"/>
      <c r="L14" s="50"/>
      <c r="O14" s="27" t="str">
        <f>"Confirm that all volumes reported in this questionnaire are in "&amp;(Variables!B23)&amp;"."</f>
        <v>Confirm that all volumes reported in this questionnaire are in 000 sq ft..</v>
      </c>
      <c r="P14" s="27" t="str">
        <f>"Confirmez que tous les volumes déclarés dans ce questionnaire sont en "&amp;(Variables!C23)&amp;"."</f>
        <v>Confirmez que tous les volumes déclarés dans ce questionnaire sont en 000 pi. ca..</v>
      </c>
    </row>
    <row r="15" spans="1:16" s="27" customFormat="1" x14ac:dyDescent="0.25">
      <c r="A15" s="35"/>
      <c r="B15" s="297" t="str">
        <f>IF(Intro!$G$29="English",O15,P15)</f>
        <v>Confirmez que toutes les valeurs déclarées dans ce questionnaire sont en dollars canadiens.</v>
      </c>
      <c r="C15" s="298" t="str">
        <f>IF(SUM(Pro!E19:E19)&lt;&gt;0,"X","-")</f>
        <v>-</v>
      </c>
      <c r="D15" s="298" t="str">
        <f>IF(SUM(Pro!F19:F19)&lt;&gt;0,"X","-")</f>
        <v>-</v>
      </c>
      <c r="E15" s="298" t="str">
        <f>IF(SUM(Pro!G19:G19)&lt;&gt;0,"X","-")</f>
        <v>-</v>
      </c>
      <c r="F15" s="298" t="str">
        <f>IF(SUM(Pro!H19:H19)&lt;&gt;0,"X","-")</f>
        <v>-</v>
      </c>
      <c r="G15" s="298" t="str">
        <f>IF(SUM(Pro!I19:I19)&lt;&gt;0,"X","-")</f>
        <v>-</v>
      </c>
      <c r="H15" s="298"/>
      <c r="I15" s="298"/>
      <c r="J15" s="83"/>
      <c r="K15" s="1"/>
      <c r="L15" s="50"/>
      <c r="O15" s="27" t="s">
        <v>132</v>
      </c>
      <c r="P15" s="27" t="s">
        <v>131</v>
      </c>
    </row>
    <row r="16" spans="1:16" s="27" customFormat="1" x14ac:dyDescent="0.25">
      <c r="A16" s="35"/>
      <c r="B16" s="297" t="str">
        <f>IF(Intro!$G$29="English",O16,P16)</f>
        <v>Confirmez que tous les renseignements déclarés le sont selon l’année civile.</v>
      </c>
      <c r="C16" s="298" t="e">
        <f>IF(SUM(Pro!#REF!)&lt;&gt;0,"X","-")</f>
        <v>#REF!</v>
      </c>
      <c r="D16" s="298" t="e">
        <f>IF(SUM(Pro!#REF!)&lt;&gt;0,"X","-")</f>
        <v>#REF!</v>
      </c>
      <c r="E16" s="298" t="e">
        <f>IF(SUM(Pro!#REF!)&lt;&gt;0,"X","-")</f>
        <v>#REF!</v>
      </c>
      <c r="F16" s="298" t="e">
        <f>IF(SUM(Pro!#REF!)&lt;&gt;0,"X","-")</f>
        <v>#REF!</v>
      </c>
      <c r="G16" s="298" t="e">
        <f>IF(SUM(Pro!#REF!)&lt;&gt;0,"X","-")</f>
        <v>#REF!</v>
      </c>
      <c r="H16" s="298"/>
      <c r="I16" s="298"/>
      <c r="J16" s="83"/>
      <c r="K16" s="1"/>
      <c r="L16" s="40"/>
      <c r="O16" s="27" t="s">
        <v>49</v>
      </c>
      <c r="P16" s="27" t="s">
        <v>50</v>
      </c>
    </row>
    <row r="17" spans="1:16" x14ac:dyDescent="0.25">
      <c r="B17" s="53"/>
      <c r="C17" s="29"/>
      <c r="D17" s="29"/>
      <c r="E17" s="29"/>
      <c r="F17" s="29"/>
      <c r="G17" s="29"/>
      <c r="H17" s="29"/>
      <c r="I17" s="29"/>
      <c r="J17" s="29"/>
      <c r="K17" s="29"/>
      <c r="L17" s="42"/>
      <c r="M17" s="9"/>
    </row>
    <row r="18" spans="1:16" x14ac:dyDescent="0.25">
      <c r="B18" s="255" t="str">
        <f>IF(Intro!$G$29="English",O18,P18)</f>
        <v>Si non, expliquez.</v>
      </c>
      <c r="C18" s="256"/>
      <c r="D18" s="256"/>
      <c r="E18" s="256"/>
      <c r="F18" s="256"/>
      <c r="G18" s="256"/>
      <c r="H18" s="256"/>
      <c r="I18" s="256"/>
      <c r="J18" s="256"/>
      <c r="K18" s="256"/>
      <c r="L18" s="257"/>
      <c r="M18" s="9"/>
      <c r="O18" s="41" t="s">
        <v>255</v>
      </c>
      <c r="P18" s="6" t="s">
        <v>256</v>
      </c>
    </row>
    <row r="19" spans="1:16" s="27" customFormat="1" x14ac:dyDescent="0.25">
      <c r="A19" s="35"/>
      <c r="B19" s="39"/>
      <c r="C19" s="61"/>
      <c r="D19" s="61"/>
      <c r="E19" s="61"/>
      <c r="F19" s="61"/>
      <c r="G19" s="61"/>
      <c r="H19" s="61"/>
      <c r="I19" s="61"/>
      <c r="J19" s="61"/>
      <c r="K19" s="61"/>
      <c r="L19" s="40"/>
      <c r="O19" s="6"/>
      <c r="P19" s="6"/>
    </row>
    <row r="20" spans="1:16" s="10" customFormat="1" x14ac:dyDescent="0.25">
      <c r="A20" s="7"/>
      <c r="B20" s="407"/>
      <c r="C20" s="408"/>
      <c r="D20" s="408"/>
      <c r="E20" s="408"/>
      <c r="F20" s="408"/>
      <c r="G20" s="408"/>
      <c r="H20" s="408"/>
      <c r="I20" s="408"/>
      <c r="J20" s="408"/>
      <c r="K20" s="408"/>
      <c r="L20" s="409"/>
      <c r="M20" s="27"/>
      <c r="O20" s="85"/>
      <c r="P20" s="85"/>
    </row>
    <row r="21" spans="1:16" s="10" customFormat="1" x14ac:dyDescent="0.25">
      <c r="A21" s="7"/>
      <c r="B21" s="407"/>
      <c r="C21" s="408"/>
      <c r="D21" s="408"/>
      <c r="E21" s="408"/>
      <c r="F21" s="408"/>
      <c r="G21" s="408"/>
      <c r="H21" s="408"/>
      <c r="I21" s="408"/>
      <c r="J21" s="408"/>
      <c r="K21" s="408"/>
      <c r="L21" s="409"/>
      <c r="M21" s="27"/>
      <c r="O21" s="85"/>
      <c r="P21" s="85"/>
    </row>
    <row r="22" spans="1:16" s="10" customFormat="1" x14ac:dyDescent="0.25">
      <c r="A22" s="7"/>
      <c r="B22" s="407"/>
      <c r="C22" s="408"/>
      <c r="D22" s="408"/>
      <c r="E22" s="408"/>
      <c r="F22" s="408"/>
      <c r="G22" s="408"/>
      <c r="H22" s="408"/>
      <c r="I22" s="408"/>
      <c r="J22" s="408"/>
      <c r="K22" s="408"/>
      <c r="L22" s="409"/>
      <c r="M22" s="27"/>
      <c r="O22" s="85"/>
      <c r="P22" s="85"/>
    </row>
    <row r="23" spans="1:16" s="10" customFormat="1" x14ac:dyDescent="0.25">
      <c r="A23" s="7"/>
      <c r="B23" s="407"/>
      <c r="C23" s="408"/>
      <c r="D23" s="408"/>
      <c r="E23" s="408"/>
      <c r="F23" s="408"/>
      <c r="G23" s="408"/>
      <c r="H23" s="408"/>
      <c r="I23" s="408"/>
      <c r="J23" s="408"/>
      <c r="K23" s="408"/>
      <c r="L23" s="409"/>
      <c r="M23" s="27"/>
      <c r="O23" s="85"/>
      <c r="P23" s="85"/>
    </row>
    <row r="24" spans="1:16" s="10" customFormat="1" x14ac:dyDescent="0.25">
      <c r="A24" s="7"/>
      <c r="B24" s="407"/>
      <c r="C24" s="408"/>
      <c r="D24" s="408"/>
      <c r="E24" s="408"/>
      <c r="F24" s="408"/>
      <c r="G24" s="408"/>
      <c r="H24" s="408"/>
      <c r="I24" s="408"/>
      <c r="J24" s="408"/>
      <c r="K24" s="408"/>
      <c r="L24" s="409"/>
      <c r="M24" s="27"/>
      <c r="O24" s="85"/>
      <c r="P24" s="85"/>
    </row>
    <row r="25" spans="1:16" s="10" customFormat="1" x14ac:dyDescent="0.25">
      <c r="A25" s="7"/>
      <c r="B25" s="407"/>
      <c r="C25" s="408"/>
      <c r="D25" s="408"/>
      <c r="E25" s="408"/>
      <c r="F25" s="408"/>
      <c r="G25" s="408"/>
      <c r="H25" s="408"/>
      <c r="I25" s="408"/>
      <c r="J25" s="408"/>
      <c r="K25" s="408"/>
      <c r="L25" s="409"/>
      <c r="M25" s="27"/>
      <c r="O25" s="85"/>
      <c r="P25" s="85"/>
    </row>
    <row r="26" spans="1:16" s="10" customFormat="1" x14ac:dyDescent="0.25">
      <c r="A26" s="7"/>
      <c r="B26" s="407"/>
      <c r="C26" s="408"/>
      <c r="D26" s="408"/>
      <c r="E26" s="408"/>
      <c r="F26" s="408"/>
      <c r="G26" s="408"/>
      <c r="H26" s="408"/>
      <c r="I26" s="408"/>
      <c r="J26" s="408"/>
      <c r="K26" s="408"/>
      <c r="L26" s="409"/>
      <c r="M26" s="27"/>
      <c r="O26" s="85"/>
      <c r="P26" s="85"/>
    </row>
    <row r="27" spans="1:16" s="10" customFormat="1" x14ac:dyDescent="0.25">
      <c r="A27" s="7"/>
      <c r="B27" s="407"/>
      <c r="C27" s="408"/>
      <c r="D27" s="408"/>
      <c r="E27" s="408"/>
      <c r="F27" s="408"/>
      <c r="G27" s="408"/>
      <c r="H27" s="408"/>
      <c r="I27" s="408"/>
      <c r="J27" s="408"/>
      <c r="K27" s="408"/>
      <c r="L27" s="409"/>
      <c r="M27" s="27"/>
      <c r="O27" s="85"/>
      <c r="P27" s="85"/>
    </row>
    <row r="28" spans="1:16" x14ac:dyDescent="0.25">
      <c r="B28" s="53"/>
      <c r="C28" s="29"/>
      <c r="D28" s="29"/>
      <c r="E28" s="29"/>
      <c r="F28" s="29"/>
      <c r="G28" s="29"/>
      <c r="H28" s="29"/>
      <c r="I28" s="29"/>
      <c r="J28" s="29"/>
      <c r="K28" s="29"/>
      <c r="L28" s="42"/>
      <c r="M28" s="9"/>
    </row>
    <row r="29" spans="1:16" x14ac:dyDescent="0.25">
      <c r="B29" s="263" t="str">
        <f>IF(Intro!$G$29="English",O29,P29)</f>
        <v>IMPORTATIONS ET VENTES</v>
      </c>
      <c r="C29" s="264"/>
      <c r="D29" s="264"/>
      <c r="E29" s="264"/>
      <c r="F29" s="264"/>
      <c r="G29" s="264"/>
      <c r="H29" s="264"/>
      <c r="I29" s="264"/>
      <c r="J29" s="264"/>
      <c r="K29" s="264"/>
      <c r="L29" s="265"/>
      <c r="M29" s="9"/>
      <c r="O29" s="69" t="s">
        <v>222</v>
      </c>
      <c r="P29" s="69" t="s">
        <v>223</v>
      </c>
    </row>
    <row r="30" spans="1:16" x14ac:dyDescent="0.25">
      <c r="B30" s="53"/>
      <c r="C30" s="29"/>
      <c r="D30" s="29"/>
      <c r="E30" s="29"/>
      <c r="F30" s="29"/>
      <c r="G30" s="29"/>
      <c r="H30" s="29"/>
      <c r="I30" s="29"/>
      <c r="J30" s="29"/>
      <c r="K30" s="29"/>
      <c r="L30" s="42"/>
      <c r="M30" s="9"/>
    </row>
    <row r="31" spans="1:16" x14ac:dyDescent="0.25">
      <c r="B31" s="260" t="str">
        <f>IF(Intro!$G$29="English",O31,P31)</f>
        <v>Les informations publiques/non confidentielles de ce tableau sont automatiquement générées à partir des informations fournies dans les onglets "Country-Pays" et l'onglet "Export". Toute modification de ce résumé public doit donc être effectuée dans ces onglets.</v>
      </c>
      <c r="C31" s="261"/>
      <c r="D31" s="261"/>
      <c r="E31" s="261"/>
      <c r="F31" s="261"/>
      <c r="G31" s="261"/>
      <c r="H31" s="261"/>
      <c r="I31" s="261"/>
      <c r="J31" s="261"/>
      <c r="K31" s="261"/>
      <c r="L31" s="262"/>
      <c r="M31" s="9"/>
      <c r="O31" s="9" t="s">
        <v>795</v>
      </c>
      <c r="P31" s="9" t="s">
        <v>796</v>
      </c>
    </row>
    <row r="32" spans="1:16" x14ac:dyDescent="0.25">
      <c r="B32" s="260"/>
      <c r="C32" s="261"/>
      <c r="D32" s="261"/>
      <c r="E32" s="261"/>
      <c r="F32" s="261"/>
      <c r="G32" s="261"/>
      <c r="H32" s="261"/>
      <c r="I32" s="261"/>
      <c r="J32" s="261"/>
      <c r="K32" s="261"/>
      <c r="L32" s="262"/>
      <c r="M32" s="9"/>
    </row>
    <row r="33" spans="1:16" x14ac:dyDescent="0.25">
      <c r="B33" s="53"/>
      <c r="C33" s="29"/>
      <c r="D33" s="29"/>
      <c r="E33" s="29"/>
      <c r="F33" s="29"/>
      <c r="G33" s="29"/>
      <c r="H33" s="29"/>
      <c r="I33" s="29"/>
      <c r="J33" s="29"/>
      <c r="K33" s="29"/>
      <c r="L33" s="42"/>
      <c r="M33" s="9"/>
    </row>
    <row r="34" spans="1:16" x14ac:dyDescent="0.25">
      <c r="B34" s="43"/>
      <c r="D34" s="120"/>
      <c r="E34" s="466">
        <f>Variables!B6</f>
        <v>2023</v>
      </c>
      <c r="F34" s="466">
        <f>E34+1</f>
        <v>2024</v>
      </c>
      <c r="G34" s="466">
        <f>F34+1</f>
        <v>2025</v>
      </c>
      <c r="H34" s="29"/>
      <c r="I34" s="29"/>
      <c r="J34" s="27"/>
      <c r="K34" s="27"/>
      <c r="L34" s="50"/>
      <c r="M34" s="9"/>
      <c r="O34" s="17"/>
    </row>
    <row r="35" spans="1:16" x14ac:dyDescent="0.25">
      <c r="B35" s="494" t="str">
        <f>IF(Intro!$G$29="English",O35,P35)</f>
        <v>Importations de :</v>
      </c>
      <c r="C35" s="495"/>
      <c r="D35" s="496"/>
      <c r="E35" s="456"/>
      <c r="F35" s="456"/>
      <c r="G35" s="456"/>
      <c r="H35" s="29"/>
      <c r="I35" s="29"/>
      <c r="J35" s="27"/>
      <c r="K35" s="27"/>
      <c r="L35" s="50"/>
      <c r="M35" s="9"/>
      <c r="O35" s="17" t="s">
        <v>51</v>
      </c>
      <c r="P35" s="9" t="s">
        <v>812</v>
      </c>
    </row>
    <row r="36" spans="1:16" s="27" customFormat="1" ht="15" customHeight="1" x14ac:dyDescent="0.25">
      <c r="A36" s="35"/>
      <c r="B36" s="121"/>
      <c r="C36" s="491">
        <f>'Country-Pays 1-5'!E23</f>
        <v>0</v>
      </c>
      <c r="D36" s="492"/>
      <c r="E36" s="82" t="str">
        <f>IF(SUM('Country-Pays 1-5'!G27:G28)&lt;&gt;0,"X","-")</f>
        <v>-</v>
      </c>
      <c r="F36" s="82" t="str">
        <f>IF(SUM('Country-Pays 1-5'!H27:H28)&lt;&gt;0,"X","-")</f>
        <v>-</v>
      </c>
      <c r="G36" s="82" t="str">
        <f>IF(SUM('Country-Pays 1-5'!I27:I28)&lt;&gt;0,"X","-")</f>
        <v>-</v>
      </c>
      <c r="H36" s="29"/>
      <c r="I36" s="29"/>
      <c r="L36" s="50"/>
      <c r="O36" s="119"/>
    </row>
    <row r="37" spans="1:16" s="27" customFormat="1" ht="15" customHeight="1" x14ac:dyDescent="0.25">
      <c r="A37" s="35"/>
      <c r="B37" s="121"/>
      <c r="C37" s="491">
        <f>'Country-Pays 1-5'!E36</f>
        <v>0</v>
      </c>
      <c r="D37" s="492"/>
      <c r="E37" s="82" t="str">
        <f>IF(SUM('Country-Pays 1-5'!G40:G41)&lt;&gt;0,"X","-")</f>
        <v>-</v>
      </c>
      <c r="F37" s="82" t="str">
        <f>IF(SUM('Country-Pays 1-5'!H40:H41)&lt;&gt;0,"X","-")</f>
        <v>-</v>
      </c>
      <c r="G37" s="82" t="str">
        <f>IF(SUM('Country-Pays 1-5'!I40:I41)&lt;&gt;0,"X","-")</f>
        <v>-</v>
      </c>
      <c r="H37" s="29"/>
      <c r="I37" s="29"/>
      <c r="L37" s="50"/>
    </row>
    <row r="38" spans="1:16" s="27" customFormat="1" ht="15" customHeight="1" x14ac:dyDescent="0.25">
      <c r="A38" s="35"/>
      <c r="B38" s="121"/>
      <c r="C38" s="491">
        <f>'Country-Pays 1-5'!E49</f>
        <v>0</v>
      </c>
      <c r="D38" s="492"/>
      <c r="E38" s="82" t="str">
        <f>IF(SUM('Country-Pays 1-5'!G53:G54)&lt;&gt;0,"X","-")</f>
        <v>-</v>
      </c>
      <c r="F38" s="82" t="str">
        <f>IF(SUM('Country-Pays 1-5'!H53:H54)&lt;&gt;0,"X","-")</f>
        <v>-</v>
      </c>
      <c r="G38" s="82" t="str">
        <f>IF(SUM('Country-Pays 1-5'!I53:I54)&lt;&gt;0,"X","-")</f>
        <v>-</v>
      </c>
      <c r="H38" s="29"/>
      <c r="I38" s="29"/>
      <c r="L38" s="50"/>
    </row>
    <row r="39" spans="1:16" s="27" customFormat="1" ht="15" customHeight="1" x14ac:dyDescent="0.25">
      <c r="A39" s="35"/>
      <c r="B39" s="121"/>
      <c r="C39" s="491">
        <f>'Country-Pays 1-5'!E62</f>
        <v>0</v>
      </c>
      <c r="D39" s="492"/>
      <c r="E39" s="82" t="str">
        <f>IF(SUM('Country-Pays 1-5'!G66:G67)&lt;&gt;0,"X","-")</f>
        <v>-</v>
      </c>
      <c r="F39" s="82" t="str">
        <f>IF(SUM('Country-Pays 1-5'!H66:H67)&lt;&gt;0,"X","-")</f>
        <v>-</v>
      </c>
      <c r="G39" s="82" t="str">
        <f>IF(SUM('Country-Pays 1-5'!I66:I67)&lt;&gt;0,"X","-")</f>
        <v>-</v>
      </c>
      <c r="H39" s="29"/>
      <c r="I39" s="29"/>
      <c r="L39" s="50"/>
    </row>
    <row r="40" spans="1:16" s="27" customFormat="1" ht="15" customHeight="1" x14ac:dyDescent="0.25">
      <c r="A40" s="35"/>
      <c r="B40" s="121"/>
      <c r="C40" s="491">
        <f>'Country-Pays 1-5'!E75</f>
        <v>0</v>
      </c>
      <c r="D40" s="492"/>
      <c r="E40" s="82" t="str">
        <f>IF(SUM('Country-Pays 1-5'!G79:G80)&lt;&gt;0,"X","-")</f>
        <v>-</v>
      </c>
      <c r="F40" s="82" t="str">
        <f>IF(SUM('Country-Pays 1-5'!H79:H80)&lt;&gt;0,"X","-")</f>
        <v>-</v>
      </c>
      <c r="G40" s="82" t="str">
        <f>IF(SUM('Country-Pays 1-5'!I79:I80)&lt;&gt;0,"X","-")</f>
        <v>-</v>
      </c>
      <c r="H40" s="29"/>
      <c r="I40" s="29"/>
      <c r="L40" s="50"/>
    </row>
    <row r="41" spans="1:16" s="27" customFormat="1" x14ac:dyDescent="0.25">
      <c r="A41" s="35"/>
      <c r="B41" s="121"/>
      <c r="C41" s="491">
        <f>'Country-Pays 6-10'!E23</f>
        <v>0</v>
      </c>
      <c r="D41" s="492"/>
      <c r="E41" s="82" t="str">
        <f>IF(SUM('Country-Pays 6-10'!G27:G28)&lt;&gt;0,"X","-")</f>
        <v>-</v>
      </c>
      <c r="F41" s="82" t="str">
        <f>IF(SUM('Country-Pays 6-10'!H27:H28)&lt;&gt;0,"X","-")</f>
        <v>-</v>
      </c>
      <c r="G41" s="82" t="str">
        <f>IF(SUM('Country-Pays 6-10'!I27:I28)&lt;&gt;0,"X","-")</f>
        <v>-</v>
      </c>
      <c r="H41" s="29"/>
      <c r="I41" s="29"/>
      <c r="L41" s="50"/>
    </row>
    <row r="42" spans="1:16" s="27" customFormat="1" x14ac:dyDescent="0.25">
      <c r="A42" s="35"/>
      <c r="B42" s="121"/>
      <c r="C42" s="491">
        <f>'Country-Pays 6-10'!E36</f>
        <v>0</v>
      </c>
      <c r="D42" s="492"/>
      <c r="E42" s="82" t="str">
        <f>IF(SUM('Country-Pays 6-10'!G40:G41)&lt;&gt;0,"X","-")</f>
        <v>-</v>
      </c>
      <c r="F42" s="82" t="str">
        <f>IF(SUM('Country-Pays 6-10'!H40:H41)&lt;&gt;0,"X","-")</f>
        <v>-</v>
      </c>
      <c r="G42" s="82" t="str">
        <f>IF(SUM('Country-Pays 6-10'!I40:I41)&lt;&gt;0,"X","-")</f>
        <v>-</v>
      </c>
      <c r="H42" s="29"/>
      <c r="I42" s="29"/>
      <c r="L42" s="50"/>
    </row>
    <row r="43" spans="1:16" s="27" customFormat="1" x14ac:dyDescent="0.25">
      <c r="A43" s="35"/>
      <c r="B43" s="121"/>
      <c r="C43" s="491">
        <f>'Country-Pays 6-10'!E49</f>
        <v>0</v>
      </c>
      <c r="D43" s="492"/>
      <c r="E43" s="82" t="str">
        <f>IF(SUM('Country-Pays 6-10'!G53:G54)&lt;&gt;0,"X","-")</f>
        <v>-</v>
      </c>
      <c r="F43" s="82" t="str">
        <f>IF(SUM('Country-Pays 6-10'!H53:H54)&lt;&gt;0,"X","-")</f>
        <v>-</v>
      </c>
      <c r="G43" s="82" t="str">
        <f>IF(SUM('Country-Pays 6-10'!I53:I54)&lt;&gt;0,"X","-")</f>
        <v>-</v>
      </c>
      <c r="H43" s="29"/>
      <c r="I43" s="29"/>
      <c r="L43" s="50"/>
    </row>
    <row r="44" spans="1:16" s="27" customFormat="1" x14ac:dyDescent="0.25">
      <c r="A44" s="35"/>
      <c r="B44" s="121"/>
      <c r="C44" s="491">
        <f>'Country-Pays 6-10'!E62</f>
        <v>0</v>
      </c>
      <c r="D44" s="492"/>
      <c r="E44" s="82" t="str">
        <f>IF(SUM('Country-Pays 6-10'!G66:G67)&lt;&gt;0,"X","-")</f>
        <v>-</v>
      </c>
      <c r="F44" s="82" t="str">
        <f>IF(SUM('Country-Pays 6-10'!H66:H67)&lt;&gt;0,"X","-")</f>
        <v>-</v>
      </c>
      <c r="G44" s="82" t="str">
        <f>IF(SUM('Country-Pays 6-10'!I66:I67)&lt;&gt;0,"X","-")</f>
        <v>-</v>
      </c>
      <c r="H44" s="29"/>
      <c r="I44" s="29"/>
      <c r="L44" s="50"/>
    </row>
    <row r="45" spans="1:16" s="27" customFormat="1" x14ac:dyDescent="0.25">
      <c r="A45" s="35"/>
      <c r="B45" s="121"/>
      <c r="C45" s="491">
        <f>'Country-Pays 6-10'!E75</f>
        <v>0</v>
      </c>
      <c r="D45" s="492"/>
      <c r="E45" s="82" t="str">
        <f>IF(SUM('Country-Pays 6-10'!G79:G80)&lt;&gt;0,"X","-")</f>
        <v>-</v>
      </c>
      <c r="F45" s="82" t="str">
        <f>IF(SUM('Country-Pays 6-10'!H79:H80)&lt;&gt;0,"X","-")</f>
        <v>-</v>
      </c>
      <c r="G45" s="82" t="str">
        <f>IF(SUM('Country-Pays 6-10'!I79:I80)&lt;&gt;0,"X","-")</f>
        <v>-</v>
      </c>
      <c r="H45" s="29"/>
      <c r="I45" s="29"/>
      <c r="L45" s="50"/>
    </row>
    <row r="46" spans="1:16" s="27" customFormat="1" x14ac:dyDescent="0.25">
      <c r="A46" s="35"/>
      <c r="B46" s="121"/>
      <c r="C46" s="491">
        <f>'Country-Pays 11-15'!E23</f>
        <v>0</v>
      </c>
      <c r="D46" s="492"/>
      <c r="E46" s="82" t="str">
        <f>IF(SUM('Country-Pays 11-15'!G27:G28)&lt;&gt;0,"X","-")</f>
        <v>-</v>
      </c>
      <c r="F46" s="82" t="str">
        <f>IF(SUM('Country-Pays 11-15'!H27:H28)&lt;&gt;0,"X","-")</f>
        <v>-</v>
      </c>
      <c r="G46" s="82" t="str">
        <f>IF(SUM('Country-Pays 11-15'!I27:I28)&lt;&gt;0,"X","-")</f>
        <v>-</v>
      </c>
      <c r="H46" s="29"/>
      <c r="I46" s="29"/>
      <c r="L46" s="50"/>
    </row>
    <row r="47" spans="1:16" s="27" customFormat="1" x14ac:dyDescent="0.25">
      <c r="A47" s="35"/>
      <c r="B47" s="121"/>
      <c r="C47" s="491">
        <f>'Country-Pays 11-15'!E36</f>
        <v>0</v>
      </c>
      <c r="D47" s="492"/>
      <c r="E47" s="82" t="str">
        <f>IF(SUM('Country-Pays 11-15'!G40:G41)&lt;&gt;0,"X","-")</f>
        <v>-</v>
      </c>
      <c r="F47" s="82" t="str">
        <f>IF(SUM('Country-Pays 11-15'!H40:H41)&lt;&gt;0,"X","-")</f>
        <v>-</v>
      </c>
      <c r="G47" s="82" t="str">
        <f>IF(SUM('Country-Pays 11-15'!I40:I41)&lt;&gt;0,"X","-")</f>
        <v>-</v>
      </c>
      <c r="H47" s="29"/>
      <c r="I47" s="29"/>
      <c r="L47" s="50"/>
    </row>
    <row r="48" spans="1:16" s="27" customFormat="1" x14ac:dyDescent="0.25">
      <c r="A48" s="35"/>
      <c r="B48" s="121"/>
      <c r="C48" s="491">
        <f>'Country-Pays 11-15'!E49</f>
        <v>0</v>
      </c>
      <c r="D48" s="492"/>
      <c r="E48" s="82" t="str">
        <f>IF(SUM('Country-Pays 11-15'!G53:G54)&lt;&gt;0,"X","-")</f>
        <v>-</v>
      </c>
      <c r="F48" s="82" t="str">
        <f>IF(SUM('Country-Pays 11-15'!H53:H54)&lt;&gt;0,"X","-")</f>
        <v>-</v>
      </c>
      <c r="G48" s="82" t="str">
        <f>IF(SUM('Country-Pays 11-15'!I53:I54)&lt;&gt;0,"X","-")</f>
        <v>-</v>
      </c>
      <c r="H48" s="29"/>
      <c r="I48" s="29"/>
      <c r="L48" s="50"/>
    </row>
    <row r="49" spans="1:13" s="27" customFormat="1" x14ac:dyDescent="0.25">
      <c r="A49" s="35"/>
      <c r="B49" s="121"/>
      <c r="C49" s="491">
        <f>'Country-Pays 11-15'!E62</f>
        <v>0</v>
      </c>
      <c r="D49" s="492"/>
      <c r="E49" s="82" t="str">
        <f>IF(SUM('Country-Pays 11-15'!G66:G67)&lt;&gt;0,"X","-")</f>
        <v>-</v>
      </c>
      <c r="F49" s="82" t="str">
        <f>IF(SUM('Country-Pays 11-15'!H66:H67)&lt;&gt;0,"X","-")</f>
        <v>-</v>
      </c>
      <c r="G49" s="82" t="str">
        <f>IF(SUM('Country-Pays 11-15'!I66:I67)&lt;&gt;0,"X","-")</f>
        <v>-</v>
      </c>
      <c r="H49" s="29"/>
      <c r="I49" s="29"/>
      <c r="L49" s="50"/>
    </row>
    <row r="50" spans="1:13" s="27" customFormat="1" x14ac:dyDescent="0.25">
      <c r="A50" s="35"/>
      <c r="B50" s="121"/>
      <c r="C50" s="491">
        <f>'Country-Pays 11-15'!E75</f>
        <v>0</v>
      </c>
      <c r="D50" s="492"/>
      <c r="E50" s="82" t="str">
        <f>IF(SUM('Country-Pays 11-15'!G79:G80)&lt;&gt;0,"X","-")</f>
        <v>-</v>
      </c>
      <c r="F50" s="82" t="str">
        <f>IF(SUM('Country-Pays 11-15'!H79:H80)&lt;&gt;0,"X","-")</f>
        <v>-</v>
      </c>
      <c r="G50" s="82" t="str">
        <f>IF(SUM('Country-Pays 11-15'!I79:I80)&lt;&gt;0,"X","-")</f>
        <v>-</v>
      </c>
      <c r="H50" s="29"/>
      <c r="I50" s="29"/>
      <c r="L50" s="50"/>
    </row>
    <row r="51" spans="1:13" s="27" customFormat="1" x14ac:dyDescent="0.25">
      <c r="A51" s="35"/>
      <c r="B51" s="121"/>
      <c r="C51" s="491">
        <f>'Country-Pays 16-20'!E23</f>
        <v>0</v>
      </c>
      <c r="D51" s="492"/>
      <c r="E51" s="82" t="str">
        <f>IF(SUM('Country-Pays 16-20'!G27:G28)&lt;&gt;0,"X","-")</f>
        <v>-</v>
      </c>
      <c r="F51" s="82" t="str">
        <f>IF(SUM('Country-Pays 16-20'!H27:H28)&lt;&gt;0,"X","-")</f>
        <v>-</v>
      </c>
      <c r="G51" s="82" t="str">
        <f>IF(SUM('Country-Pays 16-20'!I27:I28)&lt;&gt;0,"X","-")</f>
        <v>-</v>
      </c>
      <c r="H51" s="29"/>
      <c r="I51" s="29"/>
      <c r="L51" s="50"/>
    </row>
    <row r="52" spans="1:13" s="27" customFormat="1" x14ac:dyDescent="0.25">
      <c r="A52" s="35"/>
      <c r="B52" s="121"/>
      <c r="C52" s="491">
        <f>'Country-Pays 16-20'!E36</f>
        <v>0</v>
      </c>
      <c r="D52" s="492"/>
      <c r="E52" s="82" t="str">
        <f>IF(SUM('Country-Pays 16-20'!G40:G41)&lt;&gt;0,"X","-")</f>
        <v>-</v>
      </c>
      <c r="F52" s="82" t="str">
        <f>IF(SUM('Country-Pays 16-20'!H40:H41)&lt;&gt;0,"X","-")</f>
        <v>-</v>
      </c>
      <c r="G52" s="82" t="str">
        <f>IF(SUM('Country-Pays 16-20'!I40:I41)&lt;&gt;0,"X","-")</f>
        <v>-</v>
      </c>
      <c r="H52" s="29"/>
      <c r="I52" s="29"/>
      <c r="L52" s="50"/>
    </row>
    <row r="53" spans="1:13" s="27" customFormat="1" x14ac:dyDescent="0.25">
      <c r="A53" s="35"/>
      <c r="B53" s="121"/>
      <c r="C53" s="491">
        <f>'Country-Pays 16-20'!E49</f>
        <v>0</v>
      </c>
      <c r="D53" s="492"/>
      <c r="E53" s="82" t="str">
        <f>IF(SUM('Country-Pays 16-20'!G53:G54)&lt;&gt;0,"X","-")</f>
        <v>-</v>
      </c>
      <c r="F53" s="82" t="str">
        <f>IF(SUM('Country-Pays 16-20'!H53:H54)&lt;&gt;0,"X","-")</f>
        <v>-</v>
      </c>
      <c r="G53" s="82" t="str">
        <f>IF(SUM('Country-Pays 16-20'!I53:I54)&lt;&gt;0,"X","-")</f>
        <v>-</v>
      </c>
      <c r="H53" s="29"/>
      <c r="I53" s="29"/>
      <c r="L53" s="50"/>
    </row>
    <row r="54" spans="1:13" s="27" customFormat="1" x14ac:dyDescent="0.25">
      <c r="A54" s="35"/>
      <c r="B54" s="121"/>
      <c r="C54" s="491">
        <f>'Country-Pays 16-20'!E62</f>
        <v>0</v>
      </c>
      <c r="D54" s="492"/>
      <c r="E54" s="82" t="str">
        <f>IF(SUM('Country-Pays 16-20'!G66:G67)&lt;&gt;0,"X","-")</f>
        <v>-</v>
      </c>
      <c r="F54" s="82" t="str">
        <f>IF(SUM('Country-Pays 16-20'!H66:H67)&lt;&gt;0,"X","-")</f>
        <v>-</v>
      </c>
      <c r="G54" s="82" t="str">
        <f>IF(SUM('Country-Pays 16-20'!I66:I67)&lt;&gt;0,"X","-")</f>
        <v>-</v>
      </c>
      <c r="H54" s="29"/>
      <c r="I54" s="29"/>
      <c r="L54" s="50"/>
    </row>
    <row r="55" spans="1:13" s="27" customFormat="1" x14ac:dyDescent="0.25">
      <c r="A55" s="35"/>
      <c r="B55" s="121"/>
      <c r="C55" s="491">
        <f>'Country-Pays 16-20'!E75</f>
        <v>0</v>
      </c>
      <c r="D55" s="492"/>
      <c r="E55" s="82" t="str">
        <f>IF(SUM('Country-Pays 16-20'!G79:G80)&lt;&gt;0,"X","-")</f>
        <v>-</v>
      </c>
      <c r="F55" s="82" t="str">
        <f>IF(SUM('Country-Pays 16-20'!H79:H80)&lt;&gt;0,"X","-")</f>
        <v>-</v>
      </c>
      <c r="G55" s="82" t="str">
        <f>IF(SUM('Country-Pays 16-20'!I79:I80)&lt;&gt;0,"X","-")</f>
        <v>-</v>
      </c>
      <c r="H55" s="29"/>
      <c r="I55" s="29"/>
      <c r="L55" s="50"/>
    </row>
    <row r="56" spans="1:13" s="27" customFormat="1" x14ac:dyDescent="0.25">
      <c r="A56" s="35"/>
      <c r="B56" s="121"/>
      <c r="C56" s="491">
        <f>'Country-Pays 21-25'!E23</f>
        <v>0</v>
      </c>
      <c r="D56" s="492"/>
      <c r="E56" s="82" t="str">
        <f>IF(SUM('Country-Pays 21-25'!G27:G28)&lt;&gt;0,"X","-")</f>
        <v>-</v>
      </c>
      <c r="F56" s="82" t="str">
        <f>IF(SUM('Country-Pays 21-25'!H27:H28)&lt;&gt;0,"X","-")</f>
        <v>-</v>
      </c>
      <c r="G56" s="82" t="str">
        <f>IF(SUM('Country-Pays 21-25'!I27:I28)&lt;&gt;0,"X","-")</f>
        <v>-</v>
      </c>
      <c r="H56" s="29"/>
      <c r="I56" s="29"/>
      <c r="L56" s="50"/>
    </row>
    <row r="57" spans="1:13" s="27" customFormat="1" x14ac:dyDescent="0.25">
      <c r="A57" s="35"/>
      <c r="B57" s="121"/>
      <c r="C57" s="491">
        <f>'Country-Pays 21-25'!E36</f>
        <v>0</v>
      </c>
      <c r="D57" s="492"/>
      <c r="E57" s="82" t="str">
        <f>IF(SUM('Country-Pays 21-25'!G40:G41)&lt;&gt;0,"X","-")</f>
        <v>-</v>
      </c>
      <c r="F57" s="82" t="str">
        <f>IF(SUM('Country-Pays 21-25'!H40:H41)&lt;&gt;0,"X","-")</f>
        <v>-</v>
      </c>
      <c r="G57" s="82" t="str">
        <f>IF(SUM('Country-Pays 21-25'!I40:I41)&lt;&gt;0,"X","-")</f>
        <v>-</v>
      </c>
      <c r="H57" s="29"/>
      <c r="I57" s="29"/>
      <c r="L57" s="50"/>
    </row>
    <row r="58" spans="1:13" s="27" customFormat="1" x14ac:dyDescent="0.25">
      <c r="A58" s="35"/>
      <c r="B58" s="121"/>
      <c r="C58" s="491">
        <f>'Country-Pays 21-25'!E49</f>
        <v>0</v>
      </c>
      <c r="D58" s="492"/>
      <c r="E58" s="82" t="str">
        <f>IF(SUM('Country-Pays 21-25'!G53:G54)&lt;&gt;0,"X","-")</f>
        <v>-</v>
      </c>
      <c r="F58" s="82" t="str">
        <f>IF(SUM('Country-Pays 21-25'!H53:H54)&lt;&gt;0,"X","-")</f>
        <v>-</v>
      </c>
      <c r="G58" s="82" t="str">
        <f>IF(SUM('Country-Pays 21-25'!I53:I54)&lt;&gt;0,"X","-")</f>
        <v>-</v>
      </c>
      <c r="H58" s="29"/>
      <c r="I58" s="29"/>
      <c r="L58" s="50"/>
    </row>
    <row r="59" spans="1:13" s="27" customFormat="1" x14ac:dyDescent="0.25">
      <c r="A59" s="35"/>
      <c r="B59" s="121"/>
      <c r="C59" s="491">
        <f>'Country-Pays 21-25'!E62</f>
        <v>0</v>
      </c>
      <c r="D59" s="492"/>
      <c r="E59" s="82" t="str">
        <f>IF(SUM('Country-Pays 21-25'!G66:G67)&lt;&gt;0,"X","-")</f>
        <v>-</v>
      </c>
      <c r="F59" s="82" t="str">
        <f>IF(SUM('Country-Pays 21-25'!H66:H67)&lt;&gt;0,"X","-")</f>
        <v>-</v>
      </c>
      <c r="G59" s="82" t="str">
        <f>IF(SUM('Country-Pays 21-25'!I66:I67)&lt;&gt;0,"X","-")</f>
        <v>-</v>
      </c>
      <c r="H59" s="29"/>
      <c r="I59" s="29"/>
      <c r="L59" s="50"/>
    </row>
    <row r="60" spans="1:13" s="27" customFormat="1" x14ac:dyDescent="0.25">
      <c r="A60" s="35"/>
      <c r="B60" s="121"/>
      <c r="C60" s="491">
        <f>'Country-Pays 21-25'!E75</f>
        <v>0</v>
      </c>
      <c r="D60" s="492"/>
      <c r="E60" s="82" t="str">
        <f>IF(SUM('Country-Pays 21-25'!G79:G80)&lt;&gt;0,"X","-")</f>
        <v>-</v>
      </c>
      <c r="F60" s="82" t="str">
        <f>IF(SUM('Country-Pays 21-25'!H79:H80)&lt;&gt;0,"X","-")</f>
        <v>-</v>
      </c>
      <c r="G60" s="82" t="str">
        <f>IF(SUM('Country-Pays 21-25'!I79:I80)&lt;&gt;0,"X","-")</f>
        <v>-</v>
      </c>
      <c r="H60" s="29"/>
      <c r="I60" s="29"/>
      <c r="L60" s="50"/>
    </row>
    <row r="61" spans="1:13" s="27" customFormat="1" x14ac:dyDescent="0.25">
      <c r="A61" s="35"/>
      <c r="B61" s="121"/>
      <c r="C61" s="57"/>
      <c r="D61" s="57"/>
      <c r="E61" s="57"/>
      <c r="F61" s="57"/>
      <c r="G61" s="57"/>
      <c r="H61" s="29"/>
      <c r="I61" s="29"/>
      <c r="J61" s="57"/>
      <c r="K61" s="57"/>
      <c r="L61" s="50"/>
    </row>
    <row r="62" spans="1:13" s="27" customFormat="1" ht="15" customHeight="1" x14ac:dyDescent="0.25">
      <c r="A62" s="35"/>
      <c r="B62" s="493" t="str">
        <f>'Country-Pays 1-5'!B31</f>
        <v>Ventes des importations au Canada</v>
      </c>
      <c r="C62" s="491"/>
      <c r="D62" s="492"/>
      <c r="E62" s="82" t="str">
        <f>IF(SUM(End!C2:C6)&lt;&gt;0,"X","-")</f>
        <v>-</v>
      </c>
      <c r="F62" s="82" t="str">
        <f>IF(SUM(End!D2:D6)&lt;&gt;0,"X","-")</f>
        <v>-</v>
      </c>
      <c r="G62" s="82" t="str">
        <f>IF(SUM(End!E2:E6)&lt;&gt;0,"X","-")</f>
        <v>-</v>
      </c>
      <c r="H62" s="29"/>
      <c r="I62" s="29"/>
      <c r="L62" s="50"/>
    </row>
    <row r="63" spans="1:13" s="27" customFormat="1" ht="15" customHeight="1" x14ac:dyDescent="0.25">
      <c r="A63" s="35"/>
      <c r="B63" s="493" t="str">
        <f>Export!B22</f>
        <v>Ventes à l'exportation</v>
      </c>
      <c r="C63" s="491"/>
      <c r="D63" s="492"/>
      <c r="E63" s="82" t="str">
        <f>IF(SUM(Export!G23:G24)&lt;&gt;0,"X","-")</f>
        <v>-</v>
      </c>
      <c r="F63" s="82" t="str">
        <f>IF(SUM(Export!H23:H24)&lt;&gt;0,"X","-")</f>
        <v>-</v>
      </c>
      <c r="G63" s="82" t="str">
        <f>IF(SUM(Export!I23:I24)&lt;&gt;0,"X","-")</f>
        <v>-</v>
      </c>
      <c r="H63" s="29"/>
      <c r="I63" s="29"/>
      <c r="L63" s="50"/>
    </row>
    <row r="64" spans="1:13" x14ac:dyDescent="0.25">
      <c r="B64" s="51"/>
      <c r="C64" s="48"/>
      <c r="D64" s="48"/>
      <c r="E64" s="48"/>
      <c r="F64" s="48"/>
      <c r="G64" s="48"/>
      <c r="H64" s="48"/>
      <c r="I64" s="48"/>
      <c r="J64" s="48"/>
      <c r="K64" s="48"/>
      <c r="L64" s="49"/>
      <c r="M64" s="9"/>
    </row>
  </sheetData>
  <sheetProtection algorithmName="SHA-512" hashValue="/LKXRd/yimaituptqcU+D/mecfXHOioRFoB3DrLYsD0iPdWuSrMi1QRxmzSb3LJc6eOoxNpI+0td9d6lrTjEPA==" saltValue="iaPZGbjfJzNOpldzJHPd3w==" spinCount="100000" sheet="1" objects="1" scenarios="1" selectLockedCells="1"/>
  <mergeCells count="45">
    <mergeCell ref="C45:D45"/>
    <mergeCell ref="C46:D46"/>
    <mergeCell ref="B4:L4"/>
    <mergeCell ref="B5:L5"/>
    <mergeCell ref="B6:L6"/>
    <mergeCell ref="B29:L29"/>
    <mergeCell ref="B8:L8"/>
    <mergeCell ref="B9:L9"/>
    <mergeCell ref="B12:I12"/>
    <mergeCell ref="B13:I13"/>
    <mergeCell ref="B35:D35"/>
    <mergeCell ref="C36:D36"/>
    <mergeCell ref="C41:D41"/>
    <mergeCell ref="C42:D42"/>
    <mergeCell ref="C43:D43"/>
    <mergeCell ref="B63:D63"/>
    <mergeCell ref="B31:L32"/>
    <mergeCell ref="B14:I14"/>
    <mergeCell ref="B15:I15"/>
    <mergeCell ref="B16:I16"/>
    <mergeCell ref="E34:E35"/>
    <mergeCell ref="F34:F35"/>
    <mergeCell ref="G34:G35"/>
    <mergeCell ref="B18:L18"/>
    <mergeCell ref="B20:L27"/>
    <mergeCell ref="C37:D37"/>
    <mergeCell ref="C38:D38"/>
    <mergeCell ref="C39:D39"/>
    <mergeCell ref="C40:D40"/>
    <mergeCell ref="B62:D62"/>
    <mergeCell ref="C44:D44"/>
    <mergeCell ref="C47:D47"/>
    <mergeCell ref="C48:D48"/>
    <mergeCell ref="C49:D49"/>
    <mergeCell ref="C50:D50"/>
    <mergeCell ref="C51:D51"/>
    <mergeCell ref="C52:D52"/>
    <mergeCell ref="C56:D56"/>
    <mergeCell ref="C57:D57"/>
    <mergeCell ref="C58:D58"/>
    <mergeCell ref="C60:D60"/>
    <mergeCell ref="C53:D53"/>
    <mergeCell ref="C54:D54"/>
    <mergeCell ref="C55:D55"/>
    <mergeCell ref="C59:D59"/>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 xr:uid="{7001EC79-BB29-42CC-BA8E-F10C32CC887D}">
      <formula1>1000</formula1>
    </dataValidation>
  </dataValidations>
  <printOptions horizontalCentered="1"/>
  <pageMargins left="0.25" right="0.25" top="0.75" bottom="0.75" header="0.3" footer="0.3"/>
  <pageSetup scale="63" fitToHeight="0" orientation="portrait" r:id="rId1"/>
  <headerFooter>
    <oddFooter>&amp;L&amp;A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1480E6A-B19A-423F-ADBE-D835D510D40F}">
          <x14:formula1>
            <xm:f>Variables!$D$56:$D$57</xm:f>
          </x14:formula1>
          <xm:sqref>J12:J16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5AA54-4C99-40FF-ADED-54288539773F}">
  <sheetPr>
    <tabColor rgb="FFFF0000"/>
  </sheetPr>
  <dimension ref="A4:I32"/>
  <sheetViews>
    <sheetView workbookViewId="0">
      <selection activeCell="L19" sqref="L19"/>
    </sheetView>
  </sheetViews>
  <sheetFormatPr defaultRowHeight="15" x14ac:dyDescent="0.25"/>
  <cols>
    <col min="1" max="1" width="27.85546875" customWidth="1"/>
    <col min="2" max="2" width="36.140625" bestFit="1" customWidth="1"/>
    <col min="3" max="3" width="27" customWidth="1"/>
    <col min="4" max="4" width="17" customWidth="1"/>
    <col min="5" max="5" width="22.7109375" customWidth="1"/>
    <col min="6" max="6" width="43.7109375" bestFit="1" customWidth="1"/>
    <col min="7" max="9" width="8.85546875" customWidth="1"/>
  </cols>
  <sheetData>
    <row r="4" spans="1:9" ht="15.75" thickBot="1" x14ac:dyDescent="0.3"/>
    <row r="5" spans="1:9" ht="15.75" thickBot="1" x14ac:dyDescent="0.3">
      <c r="A5" s="126" t="s">
        <v>868</v>
      </c>
      <c r="B5" s="127" t="s">
        <v>869</v>
      </c>
      <c r="C5" s="127" t="s">
        <v>870</v>
      </c>
      <c r="D5" s="128" t="s">
        <v>871</v>
      </c>
      <c r="E5" s="129" t="s">
        <v>872</v>
      </c>
      <c r="F5" s="130" t="s">
        <v>873</v>
      </c>
      <c r="G5" s="132">
        <v>2023</v>
      </c>
      <c r="H5" s="132">
        <v>2024</v>
      </c>
      <c r="I5" s="133">
        <v>2025</v>
      </c>
    </row>
    <row r="6" spans="1:9" x14ac:dyDescent="0.25">
      <c r="A6" s="154">
        <f>Intro!E88</f>
        <v>0</v>
      </c>
      <c r="B6" s="123" t="s">
        <v>874</v>
      </c>
      <c r="C6" s="123" t="s">
        <v>875</v>
      </c>
      <c r="D6" s="191">
        <f>'Country-Pays 1-5'!E23</f>
        <v>0</v>
      </c>
      <c r="E6" s="123" t="str">
        <f>IF(Public!K17="X","Retailer | Détaillant",IF(Public!K18="X","Distributor | Distributeur",IF(OR(Public!K19="X",Public!K21="X"),"End user | Utilisateur final","-")))</f>
        <v>-</v>
      </c>
      <c r="F6" s="123" t="s">
        <v>878</v>
      </c>
      <c r="G6" s="144" t="str">
        <f>Confirm!E36</f>
        <v>-</v>
      </c>
      <c r="H6" s="145" t="str">
        <f>Confirm!F36</f>
        <v>-</v>
      </c>
      <c r="I6" s="146" t="str">
        <f>Confirm!G36</f>
        <v>-</v>
      </c>
    </row>
    <row r="7" spans="1:9" x14ac:dyDescent="0.25">
      <c r="A7" s="155">
        <f>A6</f>
        <v>0</v>
      </c>
      <c r="B7" s="124" t="s">
        <v>874</v>
      </c>
      <c r="C7" s="124" t="s">
        <v>875</v>
      </c>
      <c r="D7" s="191">
        <f>'Country-Pays 1-5'!E36</f>
        <v>0</v>
      </c>
      <c r="E7" s="124" t="str">
        <f t="shared" ref="E7:E12" si="0">E6</f>
        <v>-</v>
      </c>
      <c r="F7" s="124" t="s">
        <v>878</v>
      </c>
      <c r="G7" s="147" t="str">
        <f>Confirm!E37</f>
        <v>-</v>
      </c>
      <c r="H7" s="148" t="str">
        <f>Confirm!F37</f>
        <v>-</v>
      </c>
      <c r="I7" s="149" t="str">
        <f>Confirm!G37</f>
        <v>-</v>
      </c>
    </row>
    <row r="8" spans="1:9" x14ac:dyDescent="0.25">
      <c r="A8" s="156">
        <f t="shared" ref="A8:A25" si="1">A7</f>
        <v>0</v>
      </c>
      <c r="B8" s="125" t="s">
        <v>874</v>
      </c>
      <c r="C8" s="125" t="s">
        <v>875</v>
      </c>
      <c r="D8" s="191">
        <f>'Country-Pays 1-5'!E49</f>
        <v>0</v>
      </c>
      <c r="E8" s="125" t="str">
        <f t="shared" si="0"/>
        <v>-</v>
      </c>
      <c r="F8" s="125" t="s">
        <v>878</v>
      </c>
      <c r="G8" s="147" t="str">
        <f>Confirm!E38</f>
        <v>-</v>
      </c>
      <c r="H8" s="148" t="str">
        <f>Confirm!F38</f>
        <v>-</v>
      </c>
      <c r="I8" s="149" t="str">
        <f>Confirm!G38</f>
        <v>-</v>
      </c>
    </row>
    <row r="9" spans="1:9" x14ac:dyDescent="0.25">
      <c r="A9" s="155">
        <f t="shared" si="1"/>
        <v>0</v>
      </c>
      <c r="B9" s="124" t="s">
        <v>874</v>
      </c>
      <c r="C9" s="124" t="s">
        <v>875</v>
      </c>
      <c r="D9" s="191">
        <f>'Country-Pays 1-5'!E62</f>
        <v>0</v>
      </c>
      <c r="E9" s="124" t="str">
        <f t="shared" si="0"/>
        <v>-</v>
      </c>
      <c r="F9" s="124" t="s">
        <v>878</v>
      </c>
      <c r="G9" s="147" t="str">
        <f>Confirm!E39</f>
        <v>-</v>
      </c>
      <c r="H9" s="148" t="str">
        <f>Confirm!F39</f>
        <v>-</v>
      </c>
      <c r="I9" s="149" t="str">
        <f>Confirm!G39</f>
        <v>-</v>
      </c>
    </row>
    <row r="10" spans="1:9" x14ac:dyDescent="0.25">
      <c r="A10" s="156">
        <f t="shared" si="1"/>
        <v>0</v>
      </c>
      <c r="B10" s="125" t="s">
        <v>874</v>
      </c>
      <c r="C10" s="125" t="s">
        <v>875</v>
      </c>
      <c r="D10" s="191">
        <f>'Country-Pays 1-5'!E75</f>
        <v>0</v>
      </c>
      <c r="E10" s="125" t="str">
        <f t="shared" si="0"/>
        <v>-</v>
      </c>
      <c r="F10" s="125" t="s">
        <v>878</v>
      </c>
      <c r="G10" s="147" t="str">
        <f>Confirm!E40</f>
        <v>-</v>
      </c>
      <c r="H10" s="148" t="str">
        <f>Confirm!F40</f>
        <v>-</v>
      </c>
      <c r="I10" s="149" t="str">
        <f>Confirm!G40</f>
        <v>-</v>
      </c>
    </row>
    <row r="11" spans="1:9" x14ac:dyDescent="0.25">
      <c r="A11" s="155">
        <f t="shared" si="1"/>
        <v>0</v>
      </c>
      <c r="B11" s="124" t="s">
        <v>874</v>
      </c>
      <c r="C11" s="124" t="s">
        <v>875</v>
      </c>
      <c r="D11" s="192">
        <f>'Country-Pays 6-10'!E23</f>
        <v>0</v>
      </c>
      <c r="E11" s="124" t="str">
        <f t="shared" si="0"/>
        <v>-</v>
      </c>
      <c r="F11" s="124" t="s">
        <v>878</v>
      </c>
      <c r="G11" s="147" t="str">
        <f>Confirm!E41</f>
        <v>-</v>
      </c>
      <c r="H11" s="148" t="str">
        <f>Confirm!F41</f>
        <v>-</v>
      </c>
      <c r="I11" s="149" t="str">
        <f>Confirm!G41</f>
        <v>-</v>
      </c>
    </row>
    <row r="12" spans="1:9" x14ac:dyDescent="0.25">
      <c r="A12" s="156">
        <f t="shared" si="1"/>
        <v>0</v>
      </c>
      <c r="B12" s="125" t="s">
        <v>874</v>
      </c>
      <c r="C12" s="125" t="s">
        <v>875</v>
      </c>
      <c r="D12" s="192">
        <f>'Country-Pays 6-10'!E36</f>
        <v>0</v>
      </c>
      <c r="E12" s="125" t="str">
        <f t="shared" si="0"/>
        <v>-</v>
      </c>
      <c r="F12" s="125" t="s">
        <v>878</v>
      </c>
      <c r="G12" s="147" t="str">
        <f>Confirm!E42</f>
        <v>-</v>
      </c>
      <c r="H12" s="148" t="str">
        <f>Confirm!F42</f>
        <v>-</v>
      </c>
      <c r="I12" s="149" t="str">
        <f>Confirm!G42</f>
        <v>-</v>
      </c>
    </row>
    <row r="13" spans="1:9" x14ac:dyDescent="0.25">
      <c r="A13" s="155">
        <f t="shared" si="1"/>
        <v>0</v>
      </c>
      <c r="B13" s="124" t="s">
        <v>874</v>
      </c>
      <c r="C13" s="124" t="s">
        <v>875</v>
      </c>
      <c r="D13" s="192">
        <f>'Country-Pays 6-10'!E49</f>
        <v>0</v>
      </c>
      <c r="E13" s="124" t="str">
        <f t="shared" ref="E13:E25" si="2">E12</f>
        <v>-</v>
      </c>
      <c r="F13" s="124" t="s">
        <v>878</v>
      </c>
      <c r="G13" s="147" t="str">
        <f>Confirm!E43</f>
        <v>-</v>
      </c>
      <c r="H13" s="148" t="str">
        <f>Confirm!F43</f>
        <v>-</v>
      </c>
      <c r="I13" s="149" t="str">
        <f>Confirm!G43</f>
        <v>-</v>
      </c>
    </row>
    <row r="14" spans="1:9" x14ac:dyDescent="0.25">
      <c r="A14" s="156">
        <f t="shared" si="1"/>
        <v>0</v>
      </c>
      <c r="B14" s="125" t="s">
        <v>874</v>
      </c>
      <c r="C14" s="125" t="s">
        <v>875</v>
      </c>
      <c r="D14" s="192">
        <f>'Country-Pays 6-10'!E62</f>
        <v>0</v>
      </c>
      <c r="E14" s="125" t="str">
        <f t="shared" si="2"/>
        <v>-</v>
      </c>
      <c r="F14" s="125" t="s">
        <v>878</v>
      </c>
      <c r="G14" s="147" t="str">
        <f>Confirm!E44</f>
        <v>-</v>
      </c>
      <c r="H14" s="148" t="str">
        <f>Confirm!F44</f>
        <v>-</v>
      </c>
      <c r="I14" s="149" t="str">
        <f>Confirm!G44</f>
        <v>-</v>
      </c>
    </row>
    <row r="15" spans="1:9" x14ac:dyDescent="0.25">
      <c r="A15" s="155">
        <f t="shared" si="1"/>
        <v>0</v>
      </c>
      <c r="B15" s="124" t="s">
        <v>874</v>
      </c>
      <c r="C15" s="124" t="s">
        <v>875</v>
      </c>
      <c r="D15" s="192">
        <f>'Country-Pays 6-10'!E75</f>
        <v>0</v>
      </c>
      <c r="E15" s="124" t="str">
        <f t="shared" si="2"/>
        <v>-</v>
      </c>
      <c r="F15" s="124" t="s">
        <v>878</v>
      </c>
      <c r="G15" s="147" t="str">
        <f>Confirm!E45</f>
        <v>-</v>
      </c>
      <c r="H15" s="148" t="str">
        <f>Confirm!F45</f>
        <v>-</v>
      </c>
      <c r="I15" s="149" t="str">
        <f>Confirm!G45</f>
        <v>-</v>
      </c>
    </row>
    <row r="16" spans="1:9" x14ac:dyDescent="0.25">
      <c r="A16" s="156">
        <f t="shared" si="1"/>
        <v>0</v>
      </c>
      <c r="B16" s="125" t="s">
        <v>874</v>
      </c>
      <c r="C16" s="125" t="s">
        <v>875</v>
      </c>
      <c r="D16" s="193">
        <f>'Country-Pays 11-15'!E23</f>
        <v>0</v>
      </c>
      <c r="E16" s="125" t="str">
        <f t="shared" si="2"/>
        <v>-</v>
      </c>
      <c r="F16" s="125" t="s">
        <v>878</v>
      </c>
      <c r="G16" s="147" t="str">
        <f>Confirm!E46</f>
        <v>-</v>
      </c>
      <c r="H16" s="148" t="str">
        <f>Confirm!F46</f>
        <v>-</v>
      </c>
      <c r="I16" s="149" t="str">
        <f>Confirm!G46</f>
        <v>-</v>
      </c>
    </row>
    <row r="17" spans="1:9" x14ac:dyDescent="0.25">
      <c r="A17" s="155">
        <f t="shared" si="1"/>
        <v>0</v>
      </c>
      <c r="B17" s="124" t="s">
        <v>874</v>
      </c>
      <c r="C17" s="124" t="s">
        <v>875</v>
      </c>
      <c r="D17" s="193">
        <f>'Country-Pays 11-15'!E36</f>
        <v>0</v>
      </c>
      <c r="E17" s="124" t="str">
        <f t="shared" si="2"/>
        <v>-</v>
      </c>
      <c r="F17" s="124" t="s">
        <v>878</v>
      </c>
      <c r="G17" s="147" t="str">
        <f>Confirm!E47</f>
        <v>-</v>
      </c>
      <c r="H17" s="148" t="str">
        <f>Confirm!F47</f>
        <v>-</v>
      </c>
      <c r="I17" s="149" t="str">
        <f>Confirm!G47</f>
        <v>-</v>
      </c>
    </row>
    <row r="18" spans="1:9" x14ac:dyDescent="0.25">
      <c r="A18" s="156">
        <f t="shared" si="1"/>
        <v>0</v>
      </c>
      <c r="B18" s="125" t="s">
        <v>874</v>
      </c>
      <c r="C18" s="125" t="s">
        <v>875</v>
      </c>
      <c r="D18" s="193">
        <f>'Country-Pays 11-15'!E49</f>
        <v>0</v>
      </c>
      <c r="E18" s="125" t="str">
        <f t="shared" si="2"/>
        <v>-</v>
      </c>
      <c r="F18" s="125" t="s">
        <v>878</v>
      </c>
      <c r="G18" s="147" t="str">
        <f>Confirm!E48</f>
        <v>-</v>
      </c>
      <c r="H18" s="148" t="str">
        <f>Confirm!F48</f>
        <v>-</v>
      </c>
      <c r="I18" s="149" t="str">
        <f>Confirm!G48</f>
        <v>-</v>
      </c>
    </row>
    <row r="19" spans="1:9" x14ac:dyDescent="0.25">
      <c r="A19" s="155">
        <f t="shared" si="1"/>
        <v>0</v>
      </c>
      <c r="B19" s="124" t="s">
        <v>874</v>
      </c>
      <c r="C19" s="124" t="s">
        <v>875</v>
      </c>
      <c r="D19" s="193">
        <f>'Country-Pays 11-15'!E62</f>
        <v>0</v>
      </c>
      <c r="E19" s="124" t="str">
        <f t="shared" si="2"/>
        <v>-</v>
      </c>
      <c r="F19" s="124" t="s">
        <v>878</v>
      </c>
      <c r="G19" s="147" t="str">
        <f>Confirm!E49</f>
        <v>-</v>
      </c>
      <c r="H19" s="148" t="str">
        <f>Confirm!F49</f>
        <v>-</v>
      </c>
      <c r="I19" s="149" t="str">
        <f>Confirm!G49</f>
        <v>-</v>
      </c>
    </row>
    <row r="20" spans="1:9" x14ac:dyDescent="0.25">
      <c r="A20" s="156">
        <f t="shared" si="1"/>
        <v>0</v>
      </c>
      <c r="B20" s="125" t="s">
        <v>874</v>
      </c>
      <c r="C20" s="125" t="s">
        <v>875</v>
      </c>
      <c r="D20" s="193">
        <f>'Country-Pays 11-15'!E75</f>
        <v>0</v>
      </c>
      <c r="E20" s="125" t="str">
        <f t="shared" si="2"/>
        <v>-</v>
      </c>
      <c r="F20" s="125" t="s">
        <v>878</v>
      </c>
      <c r="G20" s="147" t="str">
        <f>Confirm!E50</f>
        <v>-</v>
      </c>
      <c r="H20" s="148" t="str">
        <f>Confirm!F50</f>
        <v>-</v>
      </c>
      <c r="I20" s="149" t="str">
        <f>Confirm!G50</f>
        <v>-</v>
      </c>
    </row>
    <row r="21" spans="1:9" x14ac:dyDescent="0.25">
      <c r="A21" s="155">
        <f t="shared" si="1"/>
        <v>0</v>
      </c>
      <c r="B21" s="124" t="s">
        <v>874</v>
      </c>
      <c r="C21" s="124" t="s">
        <v>875</v>
      </c>
      <c r="D21" s="194">
        <f>'Country-Pays 16-20'!E23</f>
        <v>0</v>
      </c>
      <c r="E21" s="124" t="str">
        <f t="shared" si="2"/>
        <v>-</v>
      </c>
      <c r="F21" s="124" t="s">
        <v>878</v>
      </c>
      <c r="G21" s="147" t="str">
        <f>Confirm!E51</f>
        <v>-</v>
      </c>
      <c r="H21" s="148" t="str">
        <f>Confirm!F51</f>
        <v>-</v>
      </c>
      <c r="I21" s="149" t="str">
        <f>Confirm!G51</f>
        <v>-</v>
      </c>
    </row>
    <row r="22" spans="1:9" x14ac:dyDescent="0.25">
      <c r="A22" s="156">
        <f t="shared" si="1"/>
        <v>0</v>
      </c>
      <c r="B22" s="125" t="s">
        <v>874</v>
      </c>
      <c r="C22" s="125" t="s">
        <v>875</v>
      </c>
      <c r="D22" s="194">
        <f>'Country-Pays 16-20'!E36</f>
        <v>0</v>
      </c>
      <c r="E22" s="125" t="str">
        <f t="shared" si="2"/>
        <v>-</v>
      </c>
      <c r="F22" s="125" t="s">
        <v>878</v>
      </c>
      <c r="G22" s="147" t="str">
        <f>Confirm!E52</f>
        <v>-</v>
      </c>
      <c r="H22" s="148" t="str">
        <f>Confirm!F52</f>
        <v>-</v>
      </c>
      <c r="I22" s="149" t="str">
        <f>Confirm!G52</f>
        <v>-</v>
      </c>
    </row>
    <row r="23" spans="1:9" x14ac:dyDescent="0.25">
      <c r="A23" s="155">
        <f t="shared" si="1"/>
        <v>0</v>
      </c>
      <c r="B23" s="124" t="s">
        <v>874</v>
      </c>
      <c r="C23" s="124" t="s">
        <v>875</v>
      </c>
      <c r="D23" s="194">
        <f>'Country-Pays 16-20'!E49</f>
        <v>0</v>
      </c>
      <c r="E23" s="124" t="str">
        <f t="shared" si="2"/>
        <v>-</v>
      </c>
      <c r="F23" s="124" t="s">
        <v>878</v>
      </c>
      <c r="G23" s="147" t="str">
        <f>Confirm!E53</f>
        <v>-</v>
      </c>
      <c r="H23" s="148" t="str">
        <f>Confirm!F53</f>
        <v>-</v>
      </c>
      <c r="I23" s="149" t="str">
        <f>Confirm!G53</f>
        <v>-</v>
      </c>
    </row>
    <row r="24" spans="1:9" x14ac:dyDescent="0.25">
      <c r="A24" s="156">
        <f t="shared" si="1"/>
        <v>0</v>
      </c>
      <c r="B24" s="125" t="s">
        <v>874</v>
      </c>
      <c r="C24" s="125" t="s">
        <v>875</v>
      </c>
      <c r="D24" s="194">
        <f>'Country-Pays 16-20'!E62</f>
        <v>0</v>
      </c>
      <c r="E24" s="125" t="str">
        <f t="shared" si="2"/>
        <v>-</v>
      </c>
      <c r="F24" s="125" t="s">
        <v>878</v>
      </c>
      <c r="G24" s="147" t="str">
        <f>Confirm!E54</f>
        <v>-</v>
      </c>
      <c r="H24" s="148" t="str">
        <f>Confirm!F54</f>
        <v>-</v>
      </c>
      <c r="I24" s="149" t="str">
        <f>Confirm!G54</f>
        <v>-</v>
      </c>
    </row>
    <row r="25" spans="1:9" x14ac:dyDescent="0.25">
      <c r="A25" s="155">
        <f t="shared" si="1"/>
        <v>0</v>
      </c>
      <c r="B25" s="124" t="s">
        <v>874</v>
      </c>
      <c r="C25" s="124" t="s">
        <v>875</v>
      </c>
      <c r="D25" s="194">
        <f>'Country-Pays 16-20'!E75</f>
        <v>0</v>
      </c>
      <c r="E25" s="124" t="str">
        <f t="shared" si="2"/>
        <v>-</v>
      </c>
      <c r="F25" s="124" t="s">
        <v>878</v>
      </c>
      <c r="G25" s="147" t="str">
        <f>Confirm!E55</f>
        <v>-</v>
      </c>
      <c r="H25" s="148" t="str">
        <f>Confirm!F55</f>
        <v>-</v>
      </c>
      <c r="I25" s="149" t="str">
        <f>Confirm!G55</f>
        <v>-</v>
      </c>
    </row>
    <row r="26" spans="1:9" x14ac:dyDescent="0.25">
      <c r="A26" s="156">
        <f t="shared" ref="A26:A30" si="3">A25</f>
        <v>0</v>
      </c>
      <c r="B26" s="125" t="s">
        <v>874</v>
      </c>
      <c r="C26" s="125" t="s">
        <v>875</v>
      </c>
      <c r="D26" s="195">
        <f>'Country-Pays 21-25'!E23</f>
        <v>0</v>
      </c>
      <c r="E26" s="125" t="str">
        <f t="shared" ref="E26:E30" si="4">E25</f>
        <v>-</v>
      </c>
      <c r="F26" s="125" t="s">
        <v>878</v>
      </c>
      <c r="G26" s="147" t="str">
        <f>Confirm!E56</f>
        <v>-</v>
      </c>
      <c r="H26" s="148" t="str">
        <f>Confirm!F56</f>
        <v>-</v>
      </c>
      <c r="I26" s="149" t="str">
        <f>Confirm!G56</f>
        <v>-</v>
      </c>
    </row>
    <row r="27" spans="1:9" x14ac:dyDescent="0.25">
      <c r="A27" s="155">
        <f t="shared" si="3"/>
        <v>0</v>
      </c>
      <c r="B27" s="124" t="s">
        <v>874</v>
      </c>
      <c r="C27" s="124" t="s">
        <v>875</v>
      </c>
      <c r="D27" s="195">
        <f>'Country-Pays 21-25'!E36</f>
        <v>0</v>
      </c>
      <c r="E27" s="124" t="str">
        <f t="shared" si="4"/>
        <v>-</v>
      </c>
      <c r="F27" s="124" t="s">
        <v>878</v>
      </c>
      <c r="G27" s="147" t="str">
        <f>Confirm!E57</f>
        <v>-</v>
      </c>
      <c r="H27" s="148" t="str">
        <f>Confirm!F57</f>
        <v>-</v>
      </c>
      <c r="I27" s="149" t="str">
        <f>Confirm!G57</f>
        <v>-</v>
      </c>
    </row>
    <row r="28" spans="1:9" x14ac:dyDescent="0.25">
      <c r="A28" s="156">
        <f t="shared" si="3"/>
        <v>0</v>
      </c>
      <c r="B28" s="125" t="s">
        <v>874</v>
      </c>
      <c r="C28" s="125" t="s">
        <v>875</v>
      </c>
      <c r="D28" s="195">
        <f>'Country-Pays 21-25'!E49</f>
        <v>0</v>
      </c>
      <c r="E28" s="125" t="str">
        <f t="shared" si="4"/>
        <v>-</v>
      </c>
      <c r="F28" s="125" t="s">
        <v>878</v>
      </c>
      <c r="G28" s="147" t="str">
        <f>Confirm!E58</f>
        <v>-</v>
      </c>
      <c r="H28" s="148" t="str">
        <f>Confirm!F58</f>
        <v>-</v>
      </c>
      <c r="I28" s="149" t="str">
        <f>Confirm!G58</f>
        <v>-</v>
      </c>
    </row>
    <row r="29" spans="1:9" x14ac:dyDescent="0.25">
      <c r="A29" s="155">
        <f t="shared" si="3"/>
        <v>0</v>
      </c>
      <c r="B29" s="124" t="s">
        <v>874</v>
      </c>
      <c r="C29" s="124" t="s">
        <v>875</v>
      </c>
      <c r="D29" s="195">
        <f>'Country-Pays 21-25'!E62</f>
        <v>0</v>
      </c>
      <c r="E29" s="124" t="str">
        <f t="shared" si="4"/>
        <v>-</v>
      </c>
      <c r="F29" s="124" t="s">
        <v>878</v>
      </c>
      <c r="G29" s="147" t="str">
        <f>Confirm!E59</f>
        <v>-</v>
      </c>
      <c r="H29" s="148" t="str">
        <f>Confirm!F59</f>
        <v>-</v>
      </c>
      <c r="I29" s="149" t="str">
        <f>Confirm!G59</f>
        <v>-</v>
      </c>
    </row>
    <row r="30" spans="1:9" x14ac:dyDescent="0.25">
      <c r="A30" s="156">
        <f t="shared" si="3"/>
        <v>0</v>
      </c>
      <c r="B30" s="125" t="s">
        <v>874</v>
      </c>
      <c r="C30" s="125" t="s">
        <v>875</v>
      </c>
      <c r="D30" s="195">
        <f>'Country-Pays 21-25'!E75</f>
        <v>0</v>
      </c>
      <c r="E30" s="125" t="str">
        <f t="shared" si="4"/>
        <v>-</v>
      </c>
      <c r="F30" s="125" t="s">
        <v>878</v>
      </c>
      <c r="G30" s="147" t="str">
        <f>Confirm!E60</f>
        <v>-</v>
      </c>
      <c r="H30" s="148" t="str">
        <f>Confirm!F60</f>
        <v>-</v>
      </c>
      <c r="I30" s="149" t="str">
        <f>Confirm!G60</f>
        <v>-</v>
      </c>
    </row>
    <row r="31" spans="1:9" x14ac:dyDescent="0.25">
      <c r="A31" s="155">
        <f>A30</f>
        <v>0</v>
      </c>
      <c r="B31" s="124" t="s">
        <v>874</v>
      </c>
      <c r="C31" s="124" t="s">
        <v>876</v>
      </c>
      <c r="D31" s="124"/>
      <c r="E31" s="124" t="str">
        <f>E30</f>
        <v>-</v>
      </c>
      <c r="F31" s="124" t="s">
        <v>947</v>
      </c>
      <c r="G31" s="150" t="str">
        <f>Confirm!E62</f>
        <v>-</v>
      </c>
      <c r="H31" s="148" t="str">
        <f>Confirm!F62</f>
        <v>-</v>
      </c>
      <c r="I31" s="149" t="str">
        <f>Confirm!G62</f>
        <v>-</v>
      </c>
    </row>
    <row r="32" spans="1:9" ht="15.75" thickBot="1" x14ac:dyDescent="0.3">
      <c r="A32" s="157">
        <f>A31</f>
        <v>0</v>
      </c>
      <c r="B32" s="131" t="s">
        <v>874</v>
      </c>
      <c r="C32" s="131" t="s">
        <v>877</v>
      </c>
      <c r="D32" s="131"/>
      <c r="E32" s="131" t="str">
        <f>E31</f>
        <v>-</v>
      </c>
      <c r="F32" s="131" t="s">
        <v>878</v>
      </c>
      <c r="G32" s="151" t="str">
        <f>Confirm!E63</f>
        <v>-</v>
      </c>
      <c r="H32" s="152" t="str">
        <f>Confirm!F63</f>
        <v>-</v>
      </c>
      <c r="I32" s="153" t="str">
        <f>Confirm!G63</f>
        <v>-</v>
      </c>
    </row>
  </sheetData>
  <sheetProtection algorithmName="SHA-512" hashValue="a1fFpWVvWnYWyKR84YFtittZStTBBd8BsNv/fueSRn6QqJfdR8bvzRLBvTmTGYJOcOpIzzoldgI0dzU9asHSJQ==" saltValue="klw5GPYKbETRfR4fj/7W0g==" spinCount="100000" sheet="1" objects="1" scenarios="1" selectLockedCell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F8873-9793-4E63-A7D2-7BEEEACA4DAE}">
  <sheetPr>
    <tabColor rgb="FFFF0000"/>
  </sheetPr>
  <dimension ref="A3:L61"/>
  <sheetViews>
    <sheetView zoomScale="85" zoomScaleNormal="85" workbookViewId="0">
      <selection activeCell="N9" sqref="N9"/>
    </sheetView>
  </sheetViews>
  <sheetFormatPr defaultRowHeight="15" x14ac:dyDescent="0.25"/>
  <cols>
    <col min="1" max="1" width="22.7109375" customWidth="1"/>
    <col min="2" max="2" width="11.42578125" customWidth="1"/>
    <col min="3" max="3" width="19.7109375" customWidth="1"/>
    <col min="4" max="4" width="17.7109375" customWidth="1"/>
    <col min="5" max="5" width="14.42578125" customWidth="1"/>
    <col min="6" max="6" width="25.7109375" customWidth="1"/>
    <col min="7" max="12" width="14.85546875" customWidth="1"/>
  </cols>
  <sheetData>
    <row r="3" spans="1:12" ht="15.75" thickBot="1" x14ac:dyDescent="0.3"/>
    <row r="4" spans="1:12" ht="15.75" thickBot="1" x14ac:dyDescent="0.3">
      <c r="G4" s="497" t="s">
        <v>948</v>
      </c>
      <c r="H4" s="498"/>
      <c r="I4" s="499"/>
      <c r="J4" s="500" t="s">
        <v>949</v>
      </c>
      <c r="K4" s="501"/>
      <c r="L4" s="502"/>
    </row>
    <row r="5" spans="1:12" ht="15.75" thickBot="1" x14ac:dyDescent="0.3">
      <c r="A5" s="134" t="s">
        <v>879</v>
      </c>
      <c r="B5" s="134" t="s">
        <v>880</v>
      </c>
      <c r="C5" s="134" t="s">
        <v>889</v>
      </c>
      <c r="D5" s="134" t="s">
        <v>261</v>
      </c>
      <c r="E5" s="134" t="s">
        <v>881</v>
      </c>
      <c r="F5" s="134" t="s">
        <v>882</v>
      </c>
      <c r="G5" s="134" t="s">
        <v>883</v>
      </c>
      <c r="H5" s="134" t="s">
        <v>884</v>
      </c>
      <c r="I5" s="134" t="s">
        <v>885</v>
      </c>
      <c r="J5" s="134" t="s">
        <v>886</v>
      </c>
      <c r="K5" s="134" t="s">
        <v>887</v>
      </c>
      <c r="L5" s="134" t="s">
        <v>888</v>
      </c>
    </row>
    <row r="6" spans="1:12" x14ac:dyDescent="0.25">
      <c r="A6" s="138">
        <f>Intro!E88</f>
        <v>0</v>
      </c>
      <c r="B6" s="139" t="s">
        <v>890</v>
      </c>
      <c r="C6" s="139" t="str">
        <f>IF(Public!K17="X","Retailer | Détaillant",IF(Public!K18="X","Distributor | Distributeur",IF(OR(Public!K19="X",Public!K21="X"),"End user | Utilisateur final","-")))</f>
        <v>-</v>
      </c>
      <c r="D6" s="135">
        <f>_xlfn.XLOOKUP('Country-Pays 1-5'!$E$23,Variables!$C$80:$C$327,Variables!$B$80:$B$327,'Country-Pays 1-5'!$E$23,0,1)</f>
        <v>0</v>
      </c>
      <c r="E6" s="139" t="s">
        <v>891</v>
      </c>
      <c r="F6" s="139"/>
      <c r="G6" s="196">
        <f>'Country-Pays 1-5'!G$27</f>
        <v>0</v>
      </c>
      <c r="H6" s="197">
        <f>'Country-Pays 1-5'!H$27</f>
        <v>0</v>
      </c>
      <c r="I6" s="198">
        <f>'Country-Pays 1-5'!I$27</f>
        <v>0</v>
      </c>
      <c r="J6" s="199">
        <f>'Country-Pays 1-5'!G$28/1000</f>
        <v>0</v>
      </c>
      <c r="K6" s="197">
        <f>'Country-Pays 1-5'!H$28/1000</f>
        <v>0</v>
      </c>
      <c r="L6" s="200">
        <f>'Country-Pays 1-5'!I$28/1000</f>
        <v>0</v>
      </c>
    </row>
    <row r="7" spans="1:12" x14ac:dyDescent="0.25">
      <c r="A7" s="140">
        <f>A6</f>
        <v>0</v>
      </c>
      <c r="B7" s="141" t="str">
        <f>B6</f>
        <v>2 - Importer</v>
      </c>
      <c r="C7" s="141" t="str">
        <f>C6</f>
        <v>-</v>
      </c>
      <c r="D7" s="136">
        <f>D6</f>
        <v>0</v>
      </c>
      <c r="E7" s="141" t="s">
        <v>892</v>
      </c>
      <c r="F7" s="141"/>
      <c r="G7" s="201">
        <f>'Country-Pays 1-5'!G$31</f>
        <v>0</v>
      </c>
      <c r="H7" s="202">
        <f>'Country-Pays 1-5'!H$31</f>
        <v>0</v>
      </c>
      <c r="I7" s="203">
        <f>'Country-Pays 1-5'!I$31</f>
        <v>0</v>
      </c>
      <c r="J7" s="204">
        <f>'Country-Pays 1-5'!G$32/1000</f>
        <v>0</v>
      </c>
      <c r="K7" s="202">
        <f>'Country-Pays 1-5'!H$32/1000</f>
        <v>0</v>
      </c>
      <c r="L7" s="205">
        <f>'Country-Pays 1-5'!I$32/1000</f>
        <v>0</v>
      </c>
    </row>
    <row r="8" spans="1:12" x14ac:dyDescent="0.25">
      <c r="A8" s="142">
        <f>A7</f>
        <v>0</v>
      </c>
      <c r="B8" s="143" t="str">
        <f>B7</f>
        <v>2 - Importer</v>
      </c>
      <c r="C8" s="143" t="str">
        <f>C7</f>
        <v>-</v>
      </c>
      <c r="D8" s="137">
        <f>_xlfn.XLOOKUP('Country-Pays 1-5'!$E$36,Variables!$C$80:$C$327,Variables!$B$80:$B$327,'Country-Pays 1-5'!$E$36,0,1)</f>
        <v>0</v>
      </c>
      <c r="E8" s="143" t="s">
        <v>891</v>
      </c>
      <c r="F8" s="143"/>
      <c r="G8" s="206">
        <f>'Country-Pays 1-5'!G$40</f>
        <v>0</v>
      </c>
      <c r="H8" s="207">
        <f>'Country-Pays 1-5'!H$40</f>
        <v>0</v>
      </c>
      <c r="I8" s="208">
        <f>'Country-Pays 1-5'!I$40</f>
        <v>0</v>
      </c>
      <c r="J8" s="209">
        <f>'Country-Pays 1-5'!G$41/1000</f>
        <v>0</v>
      </c>
      <c r="K8" s="207">
        <f>'Country-Pays 1-5'!H$41/1000</f>
        <v>0</v>
      </c>
      <c r="L8" s="210">
        <f>'Country-Pays 1-5'!I$41/1000</f>
        <v>0</v>
      </c>
    </row>
    <row r="9" spans="1:12" x14ac:dyDescent="0.25">
      <c r="A9" s="140">
        <f t="shared" ref="A9:A49" si="0">A8</f>
        <v>0</v>
      </c>
      <c r="B9" s="141" t="str">
        <f t="shared" ref="B9:B49" si="1">B8</f>
        <v>2 - Importer</v>
      </c>
      <c r="C9" s="141" t="str">
        <f t="shared" ref="C9:C49" si="2">C8</f>
        <v>-</v>
      </c>
      <c r="D9" s="136">
        <f>D8</f>
        <v>0</v>
      </c>
      <c r="E9" s="141" t="s">
        <v>892</v>
      </c>
      <c r="F9" s="141"/>
      <c r="G9" s="201">
        <f>'Country-Pays 1-5'!G$44</f>
        <v>0</v>
      </c>
      <c r="H9" s="202">
        <f>'Country-Pays 1-5'!H$44</f>
        <v>0</v>
      </c>
      <c r="I9" s="203">
        <f>'Country-Pays 1-5'!I$44</f>
        <v>0</v>
      </c>
      <c r="J9" s="204">
        <f>'Country-Pays 1-5'!G$45/1000</f>
        <v>0</v>
      </c>
      <c r="K9" s="202">
        <f>'Country-Pays 1-5'!H$45/1000</f>
        <v>0</v>
      </c>
      <c r="L9" s="205">
        <f>'Country-Pays 1-5'!I$45/1000</f>
        <v>0</v>
      </c>
    </row>
    <row r="10" spans="1:12" x14ac:dyDescent="0.25">
      <c r="A10" s="142">
        <f>A9</f>
        <v>0</v>
      </c>
      <c r="B10" s="143" t="str">
        <f>B9</f>
        <v>2 - Importer</v>
      </c>
      <c r="C10" s="143" t="str">
        <f>C9</f>
        <v>-</v>
      </c>
      <c r="D10" s="137">
        <f>_xlfn.XLOOKUP('Country-Pays 1-5'!$E$49,Variables!$C$80:$C$327,Variables!$B$80:$B$327,'Country-Pays 1-5'!$E$49,0,1)</f>
        <v>0</v>
      </c>
      <c r="E10" s="143" t="s">
        <v>891</v>
      </c>
      <c r="F10" s="143"/>
      <c r="G10" s="206">
        <f>'Country-Pays 1-5'!G$53</f>
        <v>0</v>
      </c>
      <c r="H10" s="207">
        <f>'Country-Pays 1-5'!H$53</f>
        <v>0</v>
      </c>
      <c r="I10" s="208">
        <f>'Country-Pays 1-5'!I$53</f>
        <v>0</v>
      </c>
      <c r="J10" s="209">
        <f>'Country-Pays 1-5'!G$54/1000</f>
        <v>0</v>
      </c>
      <c r="K10" s="207">
        <f>'Country-Pays 1-5'!H$54/1000</f>
        <v>0</v>
      </c>
      <c r="L10" s="210">
        <f>'Country-Pays 1-5'!I$54/1000</f>
        <v>0</v>
      </c>
    </row>
    <row r="11" spans="1:12" x14ac:dyDescent="0.25">
      <c r="A11" s="140">
        <f t="shared" ref="A11:A16" si="3">A10</f>
        <v>0</v>
      </c>
      <c r="B11" s="141" t="str">
        <f t="shared" si="1"/>
        <v>2 - Importer</v>
      </c>
      <c r="C11" s="141" t="str">
        <f t="shared" si="2"/>
        <v>-</v>
      </c>
      <c r="D11" s="136">
        <f>D10</f>
        <v>0</v>
      </c>
      <c r="E11" s="141" t="s">
        <v>892</v>
      </c>
      <c r="F11" s="141"/>
      <c r="G11" s="201">
        <f>'Country-Pays 1-5'!G$57</f>
        <v>0</v>
      </c>
      <c r="H11" s="202">
        <f>'Country-Pays 1-5'!H$57</f>
        <v>0</v>
      </c>
      <c r="I11" s="203">
        <f>'Country-Pays 1-5'!I$57</f>
        <v>0</v>
      </c>
      <c r="J11" s="204">
        <f>'Country-Pays 1-5'!G$58/1000</f>
        <v>0</v>
      </c>
      <c r="K11" s="202">
        <f>'Country-Pays 1-5'!H$58/1000</f>
        <v>0</v>
      </c>
      <c r="L11" s="205">
        <f>'Country-Pays 1-5'!I$58/1000</f>
        <v>0</v>
      </c>
    </row>
    <row r="12" spans="1:12" x14ac:dyDescent="0.25">
      <c r="A12" s="142">
        <f t="shared" si="3"/>
        <v>0</v>
      </c>
      <c r="B12" s="143" t="str">
        <f>B11</f>
        <v>2 - Importer</v>
      </c>
      <c r="C12" s="143" t="str">
        <f>C11</f>
        <v>-</v>
      </c>
      <c r="D12" s="137">
        <f>_xlfn.XLOOKUP('Country-Pays 1-5'!$E$62,Variables!$C$80:$C$327,Variables!$B$80:$B$327,'Country-Pays 1-5'!$E$62,0,1)</f>
        <v>0</v>
      </c>
      <c r="E12" s="143" t="s">
        <v>891</v>
      </c>
      <c r="F12" s="143"/>
      <c r="G12" s="206">
        <f>'Country-Pays 1-5'!G$66</f>
        <v>0</v>
      </c>
      <c r="H12" s="207">
        <f>'Country-Pays 1-5'!H$66</f>
        <v>0</v>
      </c>
      <c r="I12" s="208">
        <f>'Country-Pays 1-5'!I$66</f>
        <v>0</v>
      </c>
      <c r="J12" s="209">
        <f>'Country-Pays 1-5'!G$67/1000</f>
        <v>0</v>
      </c>
      <c r="K12" s="207">
        <f>'Country-Pays 1-5'!H$67/1000</f>
        <v>0</v>
      </c>
      <c r="L12" s="210">
        <f>'Country-Pays 1-5'!I$67/1000</f>
        <v>0</v>
      </c>
    </row>
    <row r="13" spans="1:12" x14ac:dyDescent="0.25">
      <c r="A13" s="140">
        <f t="shared" si="3"/>
        <v>0</v>
      </c>
      <c r="B13" s="141" t="str">
        <f t="shared" si="1"/>
        <v>2 - Importer</v>
      </c>
      <c r="C13" s="141" t="str">
        <f t="shared" si="2"/>
        <v>-</v>
      </c>
      <c r="D13" s="136">
        <f>D12</f>
        <v>0</v>
      </c>
      <c r="E13" s="141" t="s">
        <v>892</v>
      </c>
      <c r="F13" s="141"/>
      <c r="G13" s="201">
        <f>'Country-Pays 1-5'!G$70</f>
        <v>0</v>
      </c>
      <c r="H13" s="202">
        <f>'Country-Pays 1-5'!H$70</f>
        <v>0</v>
      </c>
      <c r="I13" s="203">
        <f>'Country-Pays 1-5'!I$70</f>
        <v>0</v>
      </c>
      <c r="J13" s="204">
        <f>'Country-Pays 1-5'!G$71/1000</f>
        <v>0</v>
      </c>
      <c r="K13" s="202">
        <f>'Country-Pays 1-5'!H$71/1000</f>
        <v>0</v>
      </c>
      <c r="L13" s="205">
        <f>'Country-Pays 1-5'!I$71/1000</f>
        <v>0</v>
      </c>
    </row>
    <row r="14" spans="1:12" x14ac:dyDescent="0.25">
      <c r="A14" s="142">
        <f t="shared" si="3"/>
        <v>0</v>
      </c>
      <c r="B14" s="143" t="str">
        <f>B13</f>
        <v>2 - Importer</v>
      </c>
      <c r="C14" s="143" t="str">
        <f>C13</f>
        <v>-</v>
      </c>
      <c r="D14" s="137">
        <f>_xlfn.XLOOKUP('Country-Pays 1-5'!$E$75,Variables!$C$80:$C$327,Variables!$B$80:$B$327,'Country-Pays 1-5'!$E$75,0,1)</f>
        <v>0</v>
      </c>
      <c r="E14" s="143" t="s">
        <v>891</v>
      </c>
      <c r="F14" s="143"/>
      <c r="G14" s="206">
        <f>'Country-Pays 1-5'!G$79</f>
        <v>0</v>
      </c>
      <c r="H14" s="207">
        <f>'Country-Pays 1-5'!H$79</f>
        <v>0</v>
      </c>
      <c r="I14" s="208">
        <f>'Country-Pays 1-5'!I$79</f>
        <v>0</v>
      </c>
      <c r="J14" s="209">
        <f>'Country-Pays 1-5'!G$80/1000</f>
        <v>0</v>
      </c>
      <c r="K14" s="207">
        <f>'Country-Pays 1-5'!H$80/1000</f>
        <v>0</v>
      </c>
      <c r="L14" s="210">
        <f>'Country-Pays 1-5'!I$80/1000</f>
        <v>0</v>
      </c>
    </row>
    <row r="15" spans="1:12" x14ac:dyDescent="0.25">
      <c r="A15" s="140">
        <f t="shared" si="3"/>
        <v>0</v>
      </c>
      <c r="B15" s="141" t="str">
        <f t="shared" si="1"/>
        <v>2 - Importer</v>
      </c>
      <c r="C15" s="141" t="str">
        <f t="shared" si="2"/>
        <v>-</v>
      </c>
      <c r="D15" s="136">
        <f>D14</f>
        <v>0</v>
      </c>
      <c r="E15" s="141" t="s">
        <v>892</v>
      </c>
      <c r="F15" s="141"/>
      <c r="G15" s="201">
        <f>'Country-Pays 1-5'!G$83</f>
        <v>0</v>
      </c>
      <c r="H15" s="202">
        <f>'Country-Pays 1-5'!H$83</f>
        <v>0</v>
      </c>
      <c r="I15" s="203">
        <f>'Country-Pays 1-5'!I$83</f>
        <v>0</v>
      </c>
      <c r="J15" s="204">
        <f>'Country-Pays 1-5'!G$84/1000</f>
        <v>0</v>
      </c>
      <c r="K15" s="202">
        <f>'Country-Pays 1-5'!H$84/1000</f>
        <v>0</v>
      </c>
      <c r="L15" s="205">
        <f>'Country-Pays 1-5'!I$84/1000</f>
        <v>0</v>
      </c>
    </row>
    <row r="16" spans="1:12" x14ac:dyDescent="0.25">
      <c r="A16" s="142">
        <f t="shared" si="3"/>
        <v>0</v>
      </c>
      <c r="B16" s="143" t="str">
        <f>B15</f>
        <v>2 - Importer</v>
      </c>
      <c r="C16" s="143" t="str">
        <f>C15</f>
        <v>-</v>
      </c>
      <c r="D16" s="137">
        <f>_xlfn.XLOOKUP('Country-Pays 6-10'!$E$23,Variables!$C$80:$C$327,Variables!$B$80:$B$327,'Country-Pays 6-10'!$E$23,0,1)</f>
        <v>0</v>
      </c>
      <c r="E16" s="143" t="s">
        <v>891</v>
      </c>
      <c r="F16" s="143"/>
      <c r="G16" s="211">
        <f>'Country-Pays 6-10'!G$27</f>
        <v>0</v>
      </c>
      <c r="H16" s="212">
        <f>'Country-Pays 6-10'!H$27</f>
        <v>0</v>
      </c>
      <c r="I16" s="213">
        <f>'Country-Pays 6-10'!I$27</f>
        <v>0</v>
      </c>
      <c r="J16" s="214">
        <f>'Country-Pays 6-10'!G$28/1000</f>
        <v>0</v>
      </c>
      <c r="K16" s="212">
        <f>'Country-Pays 6-10'!H$28/1000</f>
        <v>0</v>
      </c>
      <c r="L16" s="215">
        <f>'Country-Pays 6-10'!I$28/1000</f>
        <v>0</v>
      </c>
    </row>
    <row r="17" spans="1:12" x14ac:dyDescent="0.25">
      <c r="A17" s="140">
        <f t="shared" si="0"/>
        <v>0</v>
      </c>
      <c r="B17" s="141" t="str">
        <f t="shared" si="1"/>
        <v>2 - Importer</v>
      </c>
      <c r="C17" s="141" t="str">
        <f t="shared" si="2"/>
        <v>-</v>
      </c>
      <c r="D17" s="136">
        <f>D16</f>
        <v>0</v>
      </c>
      <c r="E17" s="141" t="s">
        <v>892</v>
      </c>
      <c r="F17" s="141"/>
      <c r="G17" s="216">
        <f>'Country-Pays 6-10'!G$31</f>
        <v>0</v>
      </c>
      <c r="H17" s="217">
        <f>'Country-Pays 6-10'!H$31</f>
        <v>0</v>
      </c>
      <c r="I17" s="218">
        <f>'Country-Pays 6-10'!I$31</f>
        <v>0</v>
      </c>
      <c r="J17" s="219">
        <f>'Country-Pays 6-10'!G$32/1000</f>
        <v>0</v>
      </c>
      <c r="K17" s="217">
        <f>'Country-Pays 6-10'!H$32/1000</f>
        <v>0</v>
      </c>
      <c r="L17" s="220">
        <f>'Country-Pays 6-10'!I$32/1000</f>
        <v>0</v>
      </c>
    </row>
    <row r="18" spans="1:12" x14ac:dyDescent="0.25">
      <c r="A18" s="142">
        <f>A17</f>
        <v>0</v>
      </c>
      <c r="B18" s="143" t="str">
        <f>B17</f>
        <v>2 - Importer</v>
      </c>
      <c r="C18" s="143" t="str">
        <f>C17</f>
        <v>-</v>
      </c>
      <c r="D18" s="137">
        <f>_xlfn.XLOOKUP('Country-Pays 6-10'!$E$36,Variables!$C$80:$C$327,Variables!$B$80:$B$327,'Country-Pays 6-10'!$E$36,0,1)</f>
        <v>0</v>
      </c>
      <c r="E18" s="143" t="s">
        <v>891</v>
      </c>
      <c r="F18" s="143"/>
      <c r="G18" s="211">
        <f>'Country-Pays 6-10'!G$40</f>
        <v>0</v>
      </c>
      <c r="H18" s="212">
        <f>'Country-Pays 6-10'!H$40</f>
        <v>0</v>
      </c>
      <c r="I18" s="213">
        <f>'Country-Pays 6-10'!I$40</f>
        <v>0</v>
      </c>
      <c r="J18" s="214">
        <f>'Country-Pays 6-10'!G$41/1000</f>
        <v>0</v>
      </c>
      <c r="K18" s="212">
        <f>'Country-Pays 6-10'!H$41/1000</f>
        <v>0</v>
      </c>
      <c r="L18" s="215">
        <f>'Country-Pays 6-10'!I$41/1000</f>
        <v>0</v>
      </c>
    </row>
    <row r="19" spans="1:12" x14ac:dyDescent="0.25">
      <c r="A19" s="140">
        <f t="shared" si="0"/>
        <v>0</v>
      </c>
      <c r="B19" s="141" t="str">
        <f t="shared" si="1"/>
        <v>2 - Importer</v>
      </c>
      <c r="C19" s="141" t="str">
        <f t="shared" si="2"/>
        <v>-</v>
      </c>
      <c r="D19" s="136">
        <f>D18</f>
        <v>0</v>
      </c>
      <c r="E19" s="141" t="s">
        <v>892</v>
      </c>
      <c r="F19" s="141"/>
      <c r="G19" s="216">
        <f>'Country-Pays 6-10'!G$44</f>
        <v>0</v>
      </c>
      <c r="H19" s="217">
        <f>'Country-Pays 6-10'!H$44</f>
        <v>0</v>
      </c>
      <c r="I19" s="218">
        <f>'Country-Pays 6-10'!I$44</f>
        <v>0</v>
      </c>
      <c r="J19" s="219">
        <f>'Country-Pays 6-10'!G$45/1000</f>
        <v>0</v>
      </c>
      <c r="K19" s="217">
        <f>'Country-Pays 6-10'!H$45/1000</f>
        <v>0</v>
      </c>
      <c r="L19" s="220">
        <f>'Country-Pays 6-10'!I$45/1000</f>
        <v>0</v>
      </c>
    </row>
    <row r="20" spans="1:12" x14ac:dyDescent="0.25">
      <c r="A20" s="142">
        <f>A19</f>
        <v>0</v>
      </c>
      <c r="B20" s="143" t="str">
        <f>B19</f>
        <v>2 - Importer</v>
      </c>
      <c r="C20" s="143" t="str">
        <f>C19</f>
        <v>-</v>
      </c>
      <c r="D20" s="137">
        <f>_xlfn.XLOOKUP('Country-Pays 6-10'!$E$49,Variables!$C$80:$C$327,Variables!$B$80:$B$327,'Country-Pays 6-10'!$E$49,0,1)</f>
        <v>0</v>
      </c>
      <c r="E20" s="143" t="s">
        <v>891</v>
      </c>
      <c r="F20" s="143"/>
      <c r="G20" s="211">
        <f>'Country-Pays 6-10'!G$53</f>
        <v>0</v>
      </c>
      <c r="H20" s="212">
        <f>'Country-Pays 6-10'!H$53</f>
        <v>0</v>
      </c>
      <c r="I20" s="213">
        <f>'Country-Pays 6-10'!I$53</f>
        <v>0</v>
      </c>
      <c r="J20" s="214">
        <f>'Country-Pays 6-10'!G$54/1000</f>
        <v>0</v>
      </c>
      <c r="K20" s="212">
        <f>'Country-Pays 6-10'!H$54/1000</f>
        <v>0</v>
      </c>
      <c r="L20" s="215">
        <f>'Country-Pays 6-10'!I$54/1000</f>
        <v>0</v>
      </c>
    </row>
    <row r="21" spans="1:12" x14ac:dyDescent="0.25">
      <c r="A21" s="140">
        <f t="shared" si="0"/>
        <v>0</v>
      </c>
      <c r="B21" s="141" t="str">
        <f t="shared" si="1"/>
        <v>2 - Importer</v>
      </c>
      <c r="C21" s="141" t="str">
        <f t="shared" si="2"/>
        <v>-</v>
      </c>
      <c r="D21" s="136">
        <f>D20</f>
        <v>0</v>
      </c>
      <c r="E21" s="141" t="s">
        <v>892</v>
      </c>
      <c r="F21" s="141"/>
      <c r="G21" s="216">
        <f>'Country-Pays 6-10'!G$57</f>
        <v>0</v>
      </c>
      <c r="H21" s="217">
        <f>'Country-Pays 6-10'!H$57</f>
        <v>0</v>
      </c>
      <c r="I21" s="218">
        <f>'Country-Pays 6-10'!I$57</f>
        <v>0</v>
      </c>
      <c r="J21" s="219">
        <f>'Country-Pays 6-10'!G$58/1000</f>
        <v>0</v>
      </c>
      <c r="K21" s="217">
        <f>'Country-Pays 6-10'!H$58/1000</f>
        <v>0</v>
      </c>
      <c r="L21" s="220">
        <f>'Country-Pays 6-10'!I$58/1000</f>
        <v>0</v>
      </c>
    </row>
    <row r="22" spans="1:12" x14ac:dyDescent="0.25">
      <c r="A22" s="142">
        <f>A21</f>
        <v>0</v>
      </c>
      <c r="B22" s="143" t="str">
        <f>B21</f>
        <v>2 - Importer</v>
      </c>
      <c r="C22" s="143" t="str">
        <f>C21</f>
        <v>-</v>
      </c>
      <c r="D22" s="137">
        <f>_xlfn.XLOOKUP('Country-Pays 6-10'!$E$62,Variables!$C$80:$C$327,Variables!$B$80:$B$327,'Country-Pays 6-10'!$E$62,0,1)</f>
        <v>0</v>
      </c>
      <c r="E22" s="143" t="s">
        <v>891</v>
      </c>
      <c r="F22" s="143"/>
      <c r="G22" s="211">
        <f>'Country-Pays 6-10'!G$66</f>
        <v>0</v>
      </c>
      <c r="H22" s="212">
        <f>'Country-Pays 6-10'!H$66</f>
        <v>0</v>
      </c>
      <c r="I22" s="213">
        <f>'Country-Pays 6-10'!I$66</f>
        <v>0</v>
      </c>
      <c r="J22" s="214">
        <f>'Country-Pays 6-10'!G$67/1000</f>
        <v>0</v>
      </c>
      <c r="K22" s="212">
        <f>'Country-Pays 6-10'!H$67/1000</f>
        <v>0</v>
      </c>
      <c r="L22" s="215">
        <f>'Country-Pays 6-10'!I$67/1000</f>
        <v>0</v>
      </c>
    </row>
    <row r="23" spans="1:12" x14ac:dyDescent="0.25">
      <c r="A23" s="140">
        <f t="shared" si="0"/>
        <v>0</v>
      </c>
      <c r="B23" s="141" t="str">
        <f t="shared" si="1"/>
        <v>2 - Importer</v>
      </c>
      <c r="C23" s="141" t="str">
        <f t="shared" si="2"/>
        <v>-</v>
      </c>
      <c r="D23" s="136">
        <f>D22</f>
        <v>0</v>
      </c>
      <c r="E23" s="141" t="s">
        <v>892</v>
      </c>
      <c r="F23" s="141"/>
      <c r="G23" s="216">
        <f>'Country-Pays 6-10'!G$70</f>
        <v>0</v>
      </c>
      <c r="H23" s="217">
        <f>'Country-Pays 6-10'!H$70</f>
        <v>0</v>
      </c>
      <c r="I23" s="218">
        <f>'Country-Pays 6-10'!I$70</f>
        <v>0</v>
      </c>
      <c r="J23" s="219">
        <f>'Country-Pays 6-10'!G$71/1000</f>
        <v>0</v>
      </c>
      <c r="K23" s="217">
        <f>'Country-Pays 6-10'!H$71/1000</f>
        <v>0</v>
      </c>
      <c r="L23" s="220">
        <f>'Country-Pays 6-10'!I$71/1000</f>
        <v>0</v>
      </c>
    </row>
    <row r="24" spans="1:12" x14ac:dyDescent="0.25">
      <c r="A24" s="142">
        <f>A23</f>
        <v>0</v>
      </c>
      <c r="B24" s="143" t="str">
        <f>B23</f>
        <v>2 - Importer</v>
      </c>
      <c r="C24" s="143" t="str">
        <f>C23</f>
        <v>-</v>
      </c>
      <c r="D24" s="137">
        <f>_xlfn.XLOOKUP('Country-Pays 6-10'!$E$75,Variables!$C$80:$C$327,Variables!$B$80:$B$327,'Country-Pays 6-10'!$E$75,0,1)</f>
        <v>0</v>
      </c>
      <c r="E24" s="143" t="s">
        <v>891</v>
      </c>
      <c r="F24" s="143"/>
      <c r="G24" s="211">
        <f>'Country-Pays 6-10'!G$79</f>
        <v>0</v>
      </c>
      <c r="H24" s="212">
        <f>'Country-Pays 6-10'!H$79</f>
        <v>0</v>
      </c>
      <c r="I24" s="213">
        <f>'Country-Pays 6-10'!I$79</f>
        <v>0</v>
      </c>
      <c r="J24" s="214">
        <f>'Country-Pays 6-10'!G$80/1000</f>
        <v>0</v>
      </c>
      <c r="K24" s="212">
        <f>'Country-Pays 6-10'!H$80/1000</f>
        <v>0</v>
      </c>
      <c r="L24" s="215">
        <f>'Country-Pays 6-10'!I$80/1000</f>
        <v>0</v>
      </c>
    </row>
    <row r="25" spans="1:12" x14ac:dyDescent="0.25">
      <c r="A25" s="140">
        <f t="shared" si="0"/>
        <v>0</v>
      </c>
      <c r="B25" s="141" t="str">
        <f t="shared" si="1"/>
        <v>2 - Importer</v>
      </c>
      <c r="C25" s="141" t="str">
        <f t="shared" si="2"/>
        <v>-</v>
      </c>
      <c r="D25" s="136">
        <f>D24</f>
        <v>0</v>
      </c>
      <c r="E25" s="141" t="s">
        <v>892</v>
      </c>
      <c r="F25" s="141"/>
      <c r="G25" s="216">
        <f>'Country-Pays 6-10'!G$83</f>
        <v>0</v>
      </c>
      <c r="H25" s="217">
        <f>'Country-Pays 6-10'!H$83</f>
        <v>0</v>
      </c>
      <c r="I25" s="218">
        <f>'Country-Pays 6-10'!I$83</f>
        <v>0</v>
      </c>
      <c r="J25" s="219">
        <f>'Country-Pays 6-10'!G$84/1000</f>
        <v>0</v>
      </c>
      <c r="K25" s="217">
        <f>'Country-Pays 6-10'!H$84/1000</f>
        <v>0</v>
      </c>
      <c r="L25" s="220">
        <f>'Country-Pays 6-10'!I$84/1000</f>
        <v>0</v>
      </c>
    </row>
    <row r="26" spans="1:12" x14ac:dyDescent="0.25">
      <c r="A26" s="142">
        <f>A25</f>
        <v>0</v>
      </c>
      <c r="B26" s="143" t="str">
        <f>B25</f>
        <v>2 - Importer</v>
      </c>
      <c r="C26" s="143" t="str">
        <f>C25</f>
        <v>-</v>
      </c>
      <c r="D26" s="137">
        <f>_xlfn.XLOOKUP('Country-Pays 11-15'!$E$23,Variables!$C$80:$C$327,Variables!$B$80:$B$327,'Country-Pays 11-15'!$E$23,0,1)</f>
        <v>0</v>
      </c>
      <c r="E26" s="143" t="s">
        <v>891</v>
      </c>
      <c r="F26" s="143"/>
      <c r="G26" s="221">
        <f>'Country-Pays 11-15'!G$27</f>
        <v>0</v>
      </c>
      <c r="H26" s="222">
        <f>'Country-Pays 11-15'!H$27</f>
        <v>0</v>
      </c>
      <c r="I26" s="223">
        <f>'Country-Pays 11-15'!I$27</f>
        <v>0</v>
      </c>
      <c r="J26" s="224">
        <f>'Country-Pays 11-15'!G$28/1000</f>
        <v>0</v>
      </c>
      <c r="K26" s="222">
        <f>'Country-Pays 11-15'!H$28/1000</f>
        <v>0</v>
      </c>
      <c r="L26" s="225">
        <f>'Country-Pays 11-15'!I$28/1000</f>
        <v>0</v>
      </c>
    </row>
    <row r="27" spans="1:12" x14ac:dyDescent="0.25">
      <c r="A27" s="140">
        <f t="shared" si="0"/>
        <v>0</v>
      </c>
      <c r="B27" s="141" t="str">
        <f t="shared" si="1"/>
        <v>2 - Importer</v>
      </c>
      <c r="C27" s="141" t="str">
        <f t="shared" si="2"/>
        <v>-</v>
      </c>
      <c r="D27" s="136">
        <f>D26</f>
        <v>0</v>
      </c>
      <c r="E27" s="141" t="s">
        <v>892</v>
      </c>
      <c r="F27" s="141"/>
      <c r="G27" s="226">
        <f>'Country-Pays 11-15'!G$31</f>
        <v>0</v>
      </c>
      <c r="H27" s="227">
        <f>'Country-Pays 11-15'!H$31</f>
        <v>0</v>
      </c>
      <c r="I27" s="228">
        <f>'Country-Pays 11-15'!I$31</f>
        <v>0</v>
      </c>
      <c r="J27" s="229">
        <f>'Country-Pays 11-15'!G$32/1000</f>
        <v>0</v>
      </c>
      <c r="K27" s="227">
        <f>'Country-Pays 11-15'!H$32/1000</f>
        <v>0</v>
      </c>
      <c r="L27" s="230">
        <f>'Country-Pays 11-15'!I$32/1000</f>
        <v>0</v>
      </c>
    </row>
    <row r="28" spans="1:12" x14ac:dyDescent="0.25">
      <c r="A28" s="142">
        <f>A27</f>
        <v>0</v>
      </c>
      <c r="B28" s="143" t="str">
        <f>B27</f>
        <v>2 - Importer</v>
      </c>
      <c r="C28" s="143" t="str">
        <f>C27</f>
        <v>-</v>
      </c>
      <c r="D28" s="137">
        <f>_xlfn.XLOOKUP('Country-Pays 11-15'!$E$36,Variables!$C$80:$C$327,Variables!$B$80:$B$327,'Country-Pays 11-15'!$E$36,0,1)</f>
        <v>0</v>
      </c>
      <c r="E28" s="143" t="s">
        <v>891</v>
      </c>
      <c r="F28" s="143"/>
      <c r="G28" s="221">
        <f>'Country-Pays 11-15'!G$40</f>
        <v>0</v>
      </c>
      <c r="H28" s="222">
        <f>'Country-Pays 11-15'!H$40</f>
        <v>0</v>
      </c>
      <c r="I28" s="223">
        <f>'Country-Pays 11-15'!I$40</f>
        <v>0</v>
      </c>
      <c r="J28" s="224">
        <f>'Country-Pays 11-15'!G$41/1000</f>
        <v>0</v>
      </c>
      <c r="K28" s="222">
        <f>'Country-Pays 11-15'!H$41/1000</f>
        <v>0</v>
      </c>
      <c r="L28" s="225">
        <f>'Country-Pays 11-15'!I$41/1000</f>
        <v>0</v>
      </c>
    </row>
    <row r="29" spans="1:12" x14ac:dyDescent="0.25">
      <c r="A29" s="140">
        <f t="shared" si="0"/>
        <v>0</v>
      </c>
      <c r="B29" s="141" t="str">
        <f t="shared" si="1"/>
        <v>2 - Importer</v>
      </c>
      <c r="C29" s="141" t="str">
        <f t="shared" si="2"/>
        <v>-</v>
      </c>
      <c r="D29" s="136">
        <f>D28</f>
        <v>0</v>
      </c>
      <c r="E29" s="141" t="s">
        <v>892</v>
      </c>
      <c r="F29" s="141"/>
      <c r="G29" s="226">
        <f>'Country-Pays 11-15'!G$44</f>
        <v>0</v>
      </c>
      <c r="H29" s="227">
        <f>'Country-Pays 11-15'!H$44</f>
        <v>0</v>
      </c>
      <c r="I29" s="228">
        <f>'Country-Pays 11-15'!I$44</f>
        <v>0</v>
      </c>
      <c r="J29" s="229">
        <f>'Country-Pays 11-15'!G$45/1000</f>
        <v>0</v>
      </c>
      <c r="K29" s="227">
        <f>'Country-Pays 11-15'!H$45/1000</f>
        <v>0</v>
      </c>
      <c r="L29" s="230">
        <f>'Country-Pays 11-15'!I$45/1000</f>
        <v>0</v>
      </c>
    </row>
    <row r="30" spans="1:12" x14ac:dyDescent="0.25">
      <c r="A30" s="142">
        <f>A29</f>
        <v>0</v>
      </c>
      <c r="B30" s="143" t="str">
        <f>B29</f>
        <v>2 - Importer</v>
      </c>
      <c r="C30" s="143" t="str">
        <f>C29</f>
        <v>-</v>
      </c>
      <c r="D30" s="137">
        <f>_xlfn.XLOOKUP('Country-Pays 11-15'!$E$49,Variables!$C$80:$C$327,Variables!$B$80:$B$327,'Country-Pays 11-15'!$E$49,0,1)</f>
        <v>0</v>
      </c>
      <c r="E30" s="143" t="s">
        <v>891</v>
      </c>
      <c r="F30" s="143"/>
      <c r="G30" s="221">
        <f>'Country-Pays 11-15'!G$53</f>
        <v>0</v>
      </c>
      <c r="H30" s="222">
        <f>'Country-Pays 11-15'!H$53</f>
        <v>0</v>
      </c>
      <c r="I30" s="223">
        <f>'Country-Pays 11-15'!I$53</f>
        <v>0</v>
      </c>
      <c r="J30" s="224">
        <f>'Country-Pays 11-15'!G$54/1000</f>
        <v>0</v>
      </c>
      <c r="K30" s="222">
        <f>'Country-Pays 11-15'!H$54/1000</f>
        <v>0</v>
      </c>
      <c r="L30" s="225">
        <f>'Country-Pays 11-15'!I$54/1000</f>
        <v>0</v>
      </c>
    </row>
    <row r="31" spans="1:12" x14ac:dyDescent="0.25">
      <c r="A31" s="140">
        <f t="shared" si="0"/>
        <v>0</v>
      </c>
      <c r="B31" s="141" t="str">
        <f t="shared" si="1"/>
        <v>2 - Importer</v>
      </c>
      <c r="C31" s="141" t="str">
        <f t="shared" si="2"/>
        <v>-</v>
      </c>
      <c r="D31" s="136">
        <f>D30</f>
        <v>0</v>
      </c>
      <c r="E31" s="141" t="s">
        <v>892</v>
      </c>
      <c r="F31" s="141"/>
      <c r="G31" s="226">
        <f>'Country-Pays 11-15'!G$57</f>
        <v>0</v>
      </c>
      <c r="H31" s="227">
        <f>'Country-Pays 11-15'!H$57</f>
        <v>0</v>
      </c>
      <c r="I31" s="228">
        <f>'Country-Pays 11-15'!I$57</f>
        <v>0</v>
      </c>
      <c r="J31" s="229">
        <f>'Country-Pays 11-15'!G$58/1000</f>
        <v>0</v>
      </c>
      <c r="K31" s="227">
        <f>'Country-Pays 11-15'!H$58/1000</f>
        <v>0</v>
      </c>
      <c r="L31" s="230">
        <f>'Country-Pays 11-15'!I$58/1000</f>
        <v>0</v>
      </c>
    </row>
    <row r="32" spans="1:12" x14ac:dyDescent="0.25">
      <c r="A32" s="142">
        <f>A31</f>
        <v>0</v>
      </c>
      <c r="B32" s="143" t="str">
        <f>B31</f>
        <v>2 - Importer</v>
      </c>
      <c r="C32" s="143" t="str">
        <f>C31</f>
        <v>-</v>
      </c>
      <c r="D32" s="137">
        <f>_xlfn.XLOOKUP('Country-Pays 11-15'!$E$62,Variables!$C$80:$C$327,Variables!$B$80:$B$327,'Country-Pays 11-15'!$E$62,0,1)</f>
        <v>0</v>
      </c>
      <c r="E32" s="143" t="s">
        <v>891</v>
      </c>
      <c r="F32" s="143"/>
      <c r="G32" s="221">
        <f>'Country-Pays 11-15'!G$66</f>
        <v>0</v>
      </c>
      <c r="H32" s="222">
        <f>'Country-Pays 11-15'!H$66</f>
        <v>0</v>
      </c>
      <c r="I32" s="223">
        <f>'Country-Pays 11-15'!I$66</f>
        <v>0</v>
      </c>
      <c r="J32" s="224">
        <f>'Country-Pays 11-15'!G$67/1000</f>
        <v>0</v>
      </c>
      <c r="K32" s="222">
        <f>'Country-Pays 11-15'!H$67/1000</f>
        <v>0</v>
      </c>
      <c r="L32" s="225">
        <f>'Country-Pays 11-15'!I$67/1000</f>
        <v>0</v>
      </c>
    </row>
    <row r="33" spans="1:12" x14ac:dyDescent="0.25">
      <c r="A33" s="140">
        <f t="shared" si="0"/>
        <v>0</v>
      </c>
      <c r="B33" s="141" t="str">
        <f t="shared" si="1"/>
        <v>2 - Importer</v>
      </c>
      <c r="C33" s="141" t="str">
        <f t="shared" si="2"/>
        <v>-</v>
      </c>
      <c r="D33" s="136">
        <f>D32</f>
        <v>0</v>
      </c>
      <c r="E33" s="141" t="s">
        <v>892</v>
      </c>
      <c r="F33" s="141"/>
      <c r="G33" s="226">
        <f>'Country-Pays 11-15'!G$70</f>
        <v>0</v>
      </c>
      <c r="H33" s="227">
        <f>'Country-Pays 11-15'!H$70</f>
        <v>0</v>
      </c>
      <c r="I33" s="228">
        <f>'Country-Pays 11-15'!I$70</f>
        <v>0</v>
      </c>
      <c r="J33" s="229">
        <f>'Country-Pays 11-15'!G$71/1000</f>
        <v>0</v>
      </c>
      <c r="K33" s="227">
        <f>'Country-Pays 11-15'!H$71/1000</f>
        <v>0</v>
      </c>
      <c r="L33" s="230">
        <f>'Country-Pays 11-15'!I$71/1000</f>
        <v>0</v>
      </c>
    </row>
    <row r="34" spans="1:12" x14ac:dyDescent="0.25">
      <c r="A34" s="142">
        <f>A33</f>
        <v>0</v>
      </c>
      <c r="B34" s="143" t="str">
        <f>B33</f>
        <v>2 - Importer</v>
      </c>
      <c r="C34" s="143" t="str">
        <f>C33</f>
        <v>-</v>
      </c>
      <c r="D34" s="137">
        <f>_xlfn.XLOOKUP('Country-Pays 11-15'!$E$75,Variables!$C$80:$C$327,Variables!$B$80:$B$327,'Country-Pays 11-15'!$E$75,0,1)</f>
        <v>0</v>
      </c>
      <c r="E34" s="143" t="s">
        <v>891</v>
      </c>
      <c r="F34" s="143"/>
      <c r="G34" s="221">
        <f>'Country-Pays 11-15'!G$79</f>
        <v>0</v>
      </c>
      <c r="H34" s="222">
        <f>'Country-Pays 11-15'!H$79</f>
        <v>0</v>
      </c>
      <c r="I34" s="223">
        <f>'Country-Pays 11-15'!I$79</f>
        <v>0</v>
      </c>
      <c r="J34" s="224">
        <f>'Country-Pays 11-15'!G$80/1000</f>
        <v>0</v>
      </c>
      <c r="K34" s="222">
        <f>'Country-Pays 11-15'!H$80/1000</f>
        <v>0</v>
      </c>
      <c r="L34" s="225">
        <f>'Country-Pays 11-15'!I$80/1000</f>
        <v>0</v>
      </c>
    </row>
    <row r="35" spans="1:12" x14ac:dyDescent="0.25">
      <c r="A35" s="140">
        <f t="shared" si="0"/>
        <v>0</v>
      </c>
      <c r="B35" s="141" t="str">
        <f t="shared" si="1"/>
        <v>2 - Importer</v>
      </c>
      <c r="C35" s="141" t="str">
        <f t="shared" si="2"/>
        <v>-</v>
      </c>
      <c r="D35" s="136">
        <f>D34</f>
        <v>0</v>
      </c>
      <c r="E35" s="141" t="s">
        <v>892</v>
      </c>
      <c r="F35" s="141"/>
      <c r="G35" s="226">
        <f>'Country-Pays 11-15'!G$83</f>
        <v>0</v>
      </c>
      <c r="H35" s="227">
        <f>'Country-Pays 11-15'!H$83</f>
        <v>0</v>
      </c>
      <c r="I35" s="228">
        <f>'Country-Pays 11-15'!I$83</f>
        <v>0</v>
      </c>
      <c r="J35" s="229">
        <f>'Country-Pays 11-15'!G$84/1000</f>
        <v>0</v>
      </c>
      <c r="K35" s="227">
        <f>'Country-Pays 11-15'!H$84/1000</f>
        <v>0</v>
      </c>
      <c r="L35" s="230">
        <f>'Country-Pays 11-15'!I$84/1000</f>
        <v>0</v>
      </c>
    </row>
    <row r="36" spans="1:12" x14ac:dyDescent="0.25">
      <c r="A36" s="142">
        <f>A35</f>
        <v>0</v>
      </c>
      <c r="B36" s="143" t="str">
        <f>B35</f>
        <v>2 - Importer</v>
      </c>
      <c r="C36" s="143" t="str">
        <f>C35</f>
        <v>-</v>
      </c>
      <c r="D36" s="137">
        <f>_xlfn.XLOOKUP('Country-Pays 16-20'!$E$23,Variables!$C$80:$C$327,Variables!$B$80:$B$327,'Country-Pays 16-20'!$E$23,0,1)</f>
        <v>0</v>
      </c>
      <c r="E36" s="143" t="s">
        <v>891</v>
      </c>
      <c r="F36" s="143"/>
      <c r="G36" s="231">
        <f>'Country-Pays 16-20'!G$27</f>
        <v>0</v>
      </c>
      <c r="H36" s="232">
        <f>'Country-Pays 16-20'!H$27</f>
        <v>0</v>
      </c>
      <c r="I36" s="233">
        <f>'Country-Pays 16-20'!I$27</f>
        <v>0</v>
      </c>
      <c r="J36" s="234">
        <f>'Country-Pays 16-20'!G$28/1000</f>
        <v>0</v>
      </c>
      <c r="K36" s="232">
        <f>'Country-Pays 16-20'!H$28/1000</f>
        <v>0</v>
      </c>
      <c r="L36" s="235">
        <f>'Country-Pays 16-20'!I$28/1000</f>
        <v>0</v>
      </c>
    </row>
    <row r="37" spans="1:12" x14ac:dyDescent="0.25">
      <c r="A37" s="140">
        <f t="shared" si="0"/>
        <v>0</v>
      </c>
      <c r="B37" s="141" t="str">
        <f t="shared" si="1"/>
        <v>2 - Importer</v>
      </c>
      <c r="C37" s="141" t="str">
        <f t="shared" si="2"/>
        <v>-</v>
      </c>
      <c r="D37" s="136">
        <f>D36</f>
        <v>0</v>
      </c>
      <c r="E37" s="141" t="s">
        <v>892</v>
      </c>
      <c r="F37" s="141"/>
      <c r="G37" s="236">
        <f>'Country-Pays 16-20'!G$31</f>
        <v>0</v>
      </c>
      <c r="H37" s="237">
        <f>'Country-Pays 16-20'!H$31</f>
        <v>0</v>
      </c>
      <c r="I37" s="238">
        <f>'Country-Pays 16-20'!I$31</f>
        <v>0</v>
      </c>
      <c r="J37" s="239">
        <f>'Country-Pays 16-20'!G$32/1000</f>
        <v>0</v>
      </c>
      <c r="K37" s="237">
        <f>'Country-Pays 16-20'!H$32/1000</f>
        <v>0</v>
      </c>
      <c r="L37" s="240">
        <f>'Country-Pays 16-20'!I$32/1000</f>
        <v>0</v>
      </c>
    </row>
    <row r="38" spans="1:12" x14ac:dyDescent="0.25">
      <c r="A38" s="142">
        <f>A37</f>
        <v>0</v>
      </c>
      <c r="B38" s="143" t="str">
        <f>B37</f>
        <v>2 - Importer</v>
      </c>
      <c r="C38" s="143" t="str">
        <f>C37</f>
        <v>-</v>
      </c>
      <c r="D38" s="137">
        <f>_xlfn.XLOOKUP('Country-Pays 16-20'!$E$36,Variables!$C$80:$C$327,Variables!$B$80:$B$327,'Country-Pays 16-20'!$E$36,0,1)</f>
        <v>0</v>
      </c>
      <c r="E38" s="143" t="s">
        <v>891</v>
      </c>
      <c r="F38" s="143"/>
      <c r="G38" s="231">
        <f>'Country-Pays 16-20'!G$40</f>
        <v>0</v>
      </c>
      <c r="H38" s="232">
        <f>'Country-Pays 16-20'!H$40</f>
        <v>0</v>
      </c>
      <c r="I38" s="233">
        <f>'Country-Pays 16-20'!I$40</f>
        <v>0</v>
      </c>
      <c r="J38" s="234">
        <f>'Country-Pays 16-20'!G$41/1000</f>
        <v>0</v>
      </c>
      <c r="K38" s="232">
        <f>'Country-Pays 16-20'!H$41/1000</f>
        <v>0</v>
      </c>
      <c r="L38" s="235">
        <f>'Country-Pays 16-20'!I$41/1000</f>
        <v>0</v>
      </c>
    </row>
    <row r="39" spans="1:12" x14ac:dyDescent="0.25">
      <c r="A39" s="140">
        <f t="shared" si="0"/>
        <v>0</v>
      </c>
      <c r="B39" s="141" t="str">
        <f t="shared" si="1"/>
        <v>2 - Importer</v>
      </c>
      <c r="C39" s="141" t="str">
        <f t="shared" si="2"/>
        <v>-</v>
      </c>
      <c r="D39" s="136">
        <f>D38</f>
        <v>0</v>
      </c>
      <c r="E39" s="141" t="s">
        <v>892</v>
      </c>
      <c r="F39" s="141"/>
      <c r="G39" s="236">
        <f>'Country-Pays 16-20'!G$44</f>
        <v>0</v>
      </c>
      <c r="H39" s="237">
        <f>'Country-Pays 16-20'!H$44</f>
        <v>0</v>
      </c>
      <c r="I39" s="238">
        <f>'Country-Pays 16-20'!I$44</f>
        <v>0</v>
      </c>
      <c r="J39" s="239">
        <f>'Country-Pays 16-20'!G$45/1000</f>
        <v>0</v>
      </c>
      <c r="K39" s="237">
        <f>'Country-Pays 16-20'!H$45/1000</f>
        <v>0</v>
      </c>
      <c r="L39" s="240">
        <f>'Country-Pays 16-20'!I$45/1000</f>
        <v>0</v>
      </c>
    </row>
    <row r="40" spans="1:12" x14ac:dyDescent="0.25">
      <c r="A40" s="142">
        <f>A39</f>
        <v>0</v>
      </c>
      <c r="B40" s="143" t="str">
        <f>B39</f>
        <v>2 - Importer</v>
      </c>
      <c r="C40" s="143" t="str">
        <f>C39</f>
        <v>-</v>
      </c>
      <c r="D40" s="137">
        <f>_xlfn.XLOOKUP('Country-Pays 16-20'!$E$49,Variables!$C$80:$C$327,Variables!$B$80:$B$327,'Country-Pays 16-20'!$E$49,0,1)</f>
        <v>0</v>
      </c>
      <c r="E40" s="143" t="s">
        <v>891</v>
      </c>
      <c r="F40" s="143"/>
      <c r="G40" s="231">
        <f>'Country-Pays 16-20'!G$53</f>
        <v>0</v>
      </c>
      <c r="H40" s="232">
        <f>'Country-Pays 16-20'!H$53</f>
        <v>0</v>
      </c>
      <c r="I40" s="233">
        <f>'Country-Pays 16-20'!I$53</f>
        <v>0</v>
      </c>
      <c r="J40" s="234">
        <f>'Country-Pays 16-20'!G$54/1000</f>
        <v>0</v>
      </c>
      <c r="K40" s="232">
        <f>'Country-Pays 16-20'!H$54/1000</f>
        <v>0</v>
      </c>
      <c r="L40" s="235">
        <f>'Country-Pays 16-20'!I$54/1000</f>
        <v>0</v>
      </c>
    </row>
    <row r="41" spans="1:12" x14ac:dyDescent="0.25">
      <c r="A41" s="140">
        <f t="shared" si="0"/>
        <v>0</v>
      </c>
      <c r="B41" s="141" t="str">
        <f t="shared" si="1"/>
        <v>2 - Importer</v>
      </c>
      <c r="C41" s="141" t="str">
        <f t="shared" si="2"/>
        <v>-</v>
      </c>
      <c r="D41" s="136">
        <f>D40</f>
        <v>0</v>
      </c>
      <c r="E41" s="141" t="s">
        <v>892</v>
      </c>
      <c r="F41" s="141"/>
      <c r="G41" s="236">
        <f>'Country-Pays 16-20'!G$57</f>
        <v>0</v>
      </c>
      <c r="H41" s="237">
        <f>'Country-Pays 16-20'!H$57</f>
        <v>0</v>
      </c>
      <c r="I41" s="238">
        <f>'Country-Pays 16-20'!I$57</f>
        <v>0</v>
      </c>
      <c r="J41" s="239">
        <f>'Country-Pays 16-20'!G$58/1000</f>
        <v>0</v>
      </c>
      <c r="K41" s="237">
        <f>'Country-Pays 16-20'!H$58/1000</f>
        <v>0</v>
      </c>
      <c r="L41" s="240">
        <f>'Country-Pays 16-20'!I$58/1000</f>
        <v>0</v>
      </c>
    </row>
    <row r="42" spans="1:12" x14ac:dyDescent="0.25">
      <c r="A42" s="142">
        <f>A41</f>
        <v>0</v>
      </c>
      <c r="B42" s="143" t="str">
        <f>B41</f>
        <v>2 - Importer</v>
      </c>
      <c r="C42" s="143" t="str">
        <f>C41</f>
        <v>-</v>
      </c>
      <c r="D42" s="137">
        <f>_xlfn.XLOOKUP('Country-Pays 16-20'!$E$62,Variables!$C$80:$C$327,Variables!$B$80:$B$327,'Country-Pays 16-20'!$E$62,0,1)</f>
        <v>0</v>
      </c>
      <c r="E42" s="143" t="s">
        <v>891</v>
      </c>
      <c r="F42" s="143"/>
      <c r="G42" s="231">
        <f>'Country-Pays 16-20'!G$66</f>
        <v>0</v>
      </c>
      <c r="H42" s="232">
        <f>'Country-Pays 16-20'!H$66</f>
        <v>0</v>
      </c>
      <c r="I42" s="233">
        <f>'Country-Pays 16-20'!I$66</f>
        <v>0</v>
      </c>
      <c r="J42" s="234">
        <f>'Country-Pays 16-20'!G$67/1000</f>
        <v>0</v>
      </c>
      <c r="K42" s="232">
        <f>'Country-Pays 16-20'!H$67/1000</f>
        <v>0</v>
      </c>
      <c r="L42" s="235">
        <f>'Country-Pays 16-20'!I$67/1000</f>
        <v>0</v>
      </c>
    </row>
    <row r="43" spans="1:12" x14ac:dyDescent="0.25">
      <c r="A43" s="140">
        <f t="shared" si="0"/>
        <v>0</v>
      </c>
      <c r="B43" s="141" t="str">
        <f t="shared" si="1"/>
        <v>2 - Importer</v>
      </c>
      <c r="C43" s="141" t="str">
        <f t="shared" si="2"/>
        <v>-</v>
      </c>
      <c r="D43" s="136">
        <f>D42</f>
        <v>0</v>
      </c>
      <c r="E43" s="141" t="s">
        <v>892</v>
      </c>
      <c r="F43" s="141"/>
      <c r="G43" s="236">
        <f>'Country-Pays 16-20'!G$70</f>
        <v>0</v>
      </c>
      <c r="H43" s="237">
        <f>'Country-Pays 16-20'!H$70</f>
        <v>0</v>
      </c>
      <c r="I43" s="238">
        <f>'Country-Pays 16-20'!I$70</f>
        <v>0</v>
      </c>
      <c r="J43" s="239">
        <f>'Country-Pays 16-20'!G$71/1000</f>
        <v>0</v>
      </c>
      <c r="K43" s="237">
        <f>'Country-Pays 16-20'!H$71/1000</f>
        <v>0</v>
      </c>
      <c r="L43" s="240">
        <f>'Country-Pays 16-20'!I$71/1000</f>
        <v>0</v>
      </c>
    </row>
    <row r="44" spans="1:12" x14ac:dyDescent="0.25">
      <c r="A44" s="142">
        <f>A43</f>
        <v>0</v>
      </c>
      <c r="B44" s="143" t="str">
        <f>B43</f>
        <v>2 - Importer</v>
      </c>
      <c r="C44" s="143" t="str">
        <f>C43</f>
        <v>-</v>
      </c>
      <c r="D44" s="137">
        <f>_xlfn.XLOOKUP('Country-Pays 16-20'!$E$75,Variables!$C$80:$C$327,Variables!$B$80:$B$327,'Country-Pays 16-20'!$E$75,0,1)</f>
        <v>0</v>
      </c>
      <c r="E44" s="143" t="s">
        <v>891</v>
      </c>
      <c r="F44" s="143"/>
      <c r="G44" s="231">
        <f>'Country-Pays 16-20'!G$79</f>
        <v>0</v>
      </c>
      <c r="H44" s="232">
        <f>'Country-Pays 16-20'!H$79</f>
        <v>0</v>
      </c>
      <c r="I44" s="233">
        <f>'Country-Pays 16-20'!I$79</f>
        <v>0</v>
      </c>
      <c r="J44" s="234">
        <f>'Country-Pays 16-20'!G$80/1000</f>
        <v>0</v>
      </c>
      <c r="K44" s="232">
        <f>'Country-Pays 16-20'!H$80/1000</f>
        <v>0</v>
      </c>
      <c r="L44" s="235">
        <f>'Country-Pays 16-20'!I$80/1000</f>
        <v>0</v>
      </c>
    </row>
    <row r="45" spans="1:12" x14ac:dyDescent="0.25">
      <c r="A45" s="140">
        <f t="shared" si="0"/>
        <v>0</v>
      </c>
      <c r="B45" s="141" t="str">
        <f t="shared" si="1"/>
        <v>2 - Importer</v>
      </c>
      <c r="C45" s="141" t="str">
        <f t="shared" si="2"/>
        <v>-</v>
      </c>
      <c r="D45" s="136">
        <f>D44</f>
        <v>0</v>
      </c>
      <c r="E45" s="141" t="s">
        <v>892</v>
      </c>
      <c r="F45" s="141"/>
      <c r="G45" s="236">
        <f>'Country-Pays 16-20'!G$83</f>
        <v>0</v>
      </c>
      <c r="H45" s="237">
        <f>'Country-Pays 16-20'!H$83</f>
        <v>0</v>
      </c>
      <c r="I45" s="238">
        <f>'Country-Pays 16-20'!I$83</f>
        <v>0</v>
      </c>
      <c r="J45" s="239">
        <f>'Country-Pays 16-20'!G$84/1000</f>
        <v>0</v>
      </c>
      <c r="K45" s="237">
        <f>'Country-Pays 16-20'!H$84/1000</f>
        <v>0</v>
      </c>
      <c r="L45" s="240">
        <f>'Country-Pays 16-20'!I$84/1000</f>
        <v>0</v>
      </c>
    </row>
    <row r="46" spans="1:12" x14ac:dyDescent="0.25">
      <c r="A46" s="142">
        <f>A45</f>
        <v>0</v>
      </c>
      <c r="B46" s="143" t="str">
        <f>B45</f>
        <v>2 - Importer</v>
      </c>
      <c r="C46" s="143" t="str">
        <f>C45</f>
        <v>-</v>
      </c>
      <c r="D46" s="137">
        <f>_xlfn.XLOOKUP('Country-Pays 21-25'!$E$23,Variables!$C$80:$C$327,Variables!$B$80:$B$327,'Country-Pays 21-25'!$E$23,0,1)</f>
        <v>0</v>
      </c>
      <c r="E46" s="143" t="s">
        <v>891</v>
      </c>
      <c r="F46" s="143"/>
      <c r="G46" s="241">
        <f>'Country-Pays 21-25'!G$27</f>
        <v>0</v>
      </c>
      <c r="H46" s="242">
        <f>'Country-Pays 21-25'!H$27</f>
        <v>0</v>
      </c>
      <c r="I46" s="243">
        <f>'Country-Pays 21-25'!I$27</f>
        <v>0</v>
      </c>
      <c r="J46" s="244">
        <f>'Country-Pays 21-25'!G$28/1000</f>
        <v>0</v>
      </c>
      <c r="K46" s="242">
        <f>'Country-Pays 21-25'!H$28/1000</f>
        <v>0</v>
      </c>
      <c r="L46" s="245">
        <f>'Country-Pays 21-25'!I$28/1000</f>
        <v>0</v>
      </c>
    </row>
    <row r="47" spans="1:12" x14ac:dyDescent="0.25">
      <c r="A47" s="140">
        <f t="shared" si="0"/>
        <v>0</v>
      </c>
      <c r="B47" s="141" t="str">
        <f t="shared" si="1"/>
        <v>2 - Importer</v>
      </c>
      <c r="C47" s="141" t="str">
        <f t="shared" si="2"/>
        <v>-</v>
      </c>
      <c r="D47" s="136">
        <f>D46</f>
        <v>0</v>
      </c>
      <c r="E47" s="141" t="s">
        <v>892</v>
      </c>
      <c r="F47" s="141"/>
      <c r="G47" s="246">
        <f>'Country-Pays 21-25'!G$31</f>
        <v>0</v>
      </c>
      <c r="H47" s="247">
        <f>'Country-Pays 21-25'!H$31</f>
        <v>0</v>
      </c>
      <c r="I47" s="248">
        <f>'Country-Pays 21-25'!I$31</f>
        <v>0</v>
      </c>
      <c r="J47" s="249">
        <f>'Country-Pays 21-25'!G$32/1000</f>
        <v>0</v>
      </c>
      <c r="K47" s="247">
        <f>'Country-Pays 21-25'!H$32/1000</f>
        <v>0</v>
      </c>
      <c r="L47" s="250">
        <f>'Country-Pays 21-25'!I$32/1000</f>
        <v>0</v>
      </c>
    </row>
    <row r="48" spans="1:12" x14ac:dyDescent="0.25">
      <c r="A48" s="142">
        <f>A47</f>
        <v>0</v>
      </c>
      <c r="B48" s="143" t="str">
        <f>B47</f>
        <v>2 - Importer</v>
      </c>
      <c r="C48" s="143" t="str">
        <f>C47</f>
        <v>-</v>
      </c>
      <c r="D48" s="137">
        <f>_xlfn.XLOOKUP('Country-Pays 21-25'!$E$36,Variables!$C$80:$C$327,Variables!$B$80:$B$327,'Country-Pays 21-25'!$E$36,0,1)</f>
        <v>0</v>
      </c>
      <c r="E48" s="143" t="s">
        <v>891</v>
      </c>
      <c r="F48" s="143"/>
      <c r="G48" s="241">
        <f>'Country-Pays 21-25'!G$40</f>
        <v>0</v>
      </c>
      <c r="H48" s="242">
        <f>'Country-Pays 21-25'!H$40</f>
        <v>0</v>
      </c>
      <c r="I48" s="243">
        <f>'Country-Pays 21-25'!I$40</f>
        <v>0</v>
      </c>
      <c r="J48" s="244">
        <f>'Country-Pays 21-25'!G$41/1000</f>
        <v>0</v>
      </c>
      <c r="K48" s="242">
        <f>'Country-Pays 21-25'!H$41/1000</f>
        <v>0</v>
      </c>
      <c r="L48" s="245">
        <f>'Country-Pays 21-25'!I$41/1000</f>
        <v>0</v>
      </c>
    </row>
    <row r="49" spans="1:12" x14ac:dyDescent="0.25">
      <c r="A49" s="140">
        <f t="shared" si="0"/>
        <v>0</v>
      </c>
      <c r="B49" s="141" t="str">
        <f t="shared" si="1"/>
        <v>2 - Importer</v>
      </c>
      <c r="C49" s="141" t="str">
        <f t="shared" si="2"/>
        <v>-</v>
      </c>
      <c r="D49" s="136">
        <f>D48</f>
        <v>0</v>
      </c>
      <c r="E49" s="141" t="s">
        <v>892</v>
      </c>
      <c r="F49" s="141"/>
      <c r="G49" s="246">
        <f>'Country-Pays 21-25'!G$44</f>
        <v>0</v>
      </c>
      <c r="H49" s="247">
        <f>'Country-Pays 21-25'!H$44</f>
        <v>0</v>
      </c>
      <c r="I49" s="248">
        <f>'Country-Pays 21-25'!I$44</f>
        <v>0</v>
      </c>
      <c r="J49" s="249">
        <f>'Country-Pays 21-25'!G$45/1000</f>
        <v>0</v>
      </c>
      <c r="K49" s="247">
        <f>'Country-Pays 21-25'!H$45/1000</f>
        <v>0</v>
      </c>
      <c r="L49" s="250">
        <f>'Country-Pays 21-25'!I$45/1000</f>
        <v>0</v>
      </c>
    </row>
    <row r="50" spans="1:12" x14ac:dyDescent="0.25">
      <c r="A50" s="142">
        <f>A49</f>
        <v>0</v>
      </c>
      <c r="B50" s="143" t="str">
        <f>B49</f>
        <v>2 - Importer</v>
      </c>
      <c r="C50" s="143" t="str">
        <f>C49</f>
        <v>-</v>
      </c>
      <c r="D50" s="137">
        <f>_xlfn.XLOOKUP('Country-Pays 21-25'!$E$49,Variables!$C$80:$C$327,Variables!$B$80:$B$327,'Country-Pays 21-25'!$E$49,0,1)</f>
        <v>0</v>
      </c>
      <c r="E50" s="143" t="s">
        <v>891</v>
      </c>
      <c r="F50" s="143"/>
      <c r="G50" s="241">
        <f>'Country-Pays 21-25'!G$53</f>
        <v>0</v>
      </c>
      <c r="H50" s="242">
        <f>'Country-Pays 21-25'!H$53</f>
        <v>0</v>
      </c>
      <c r="I50" s="243">
        <f>'Country-Pays 21-25'!I$53</f>
        <v>0</v>
      </c>
      <c r="J50" s="244">
        <f>'Country-Pays 21-25'!G$54/1000</f>
        <v>0</v>
      </c>
      <c r="K50" s="242">
        <f>'Country-Pays 21-25'!H$54/1000</f>
        <v>0</v>
      </c>
      <c r="L50" s="245">
        <f>'Country-Pays 21-25'!I$54/1000</f>
        <v>0</v>
      </c>
    </row>
    <row r="51" spans="1:12" x14ac:dyDescent="0.25">
      <c r="A51" s="140">
        <f t="shared" ref="A51:A55" si="4">A50</f>
        <v>0</v>
      </c>
      <c r="B51" s="141" t="str">
        <f t="shared" ref="B51:B55" si="5">B50</f>
        <v>2 - Importer</v>
      </c>
      <c r="C51" s="141" t="str">
        <f t="shared" ref="C51:C55" si="6">C50</f>
        <v>-</v>
      </c>
      <c r="D51" s="136">
        <f>D50</f>
        <v>0</v>
      </c>
      <c r="E51" s="141" t="s">
        <v>892</v>
      </c>
      <c r="F51" s="141"/>
      <c r="G51" s="246">
        <f>'Country-Pays 21-25'!G$57</f>
        <v>0</v>
      </c>
      <c r="H51" s="247">
        <f>'Country-Pays 21-25'!H$57</f>
        <v>0</v>
      </c>
      <c r="I51" s="248">
        <f>'Country-Pays 21-25'!I$57</f>
        <v>0</v>
      </c>
      <c r="J51" s="249">
        <f>'Country-Pays 21-25'!G$58/1000</f>
        <v>0</v>
      </c>
      <c r="K51" s="247">
        <f>'Country-Pays 21-25'!H$58/1000</f>
        <v>0</v>
      </c>
      <c r="L51" s="250">
        <f>'Country-Pays 21-25'!I$58/1000</f>
        <v>0</v>
      </c>
    </row>
    <row r="52" spans="1:12" x14ac:dyDescent="0.25">
      <c r="A52" s="142">
        <f>A51</f>
        <v>0</v>
      </c>
      <c r="B52" s="143" t="str">
        <f>B51</f>
        <v>2 - Importer</v>
      </c>
      <c r="C52" s="143" t="str">
        <f>C51</f>
        <v>-</v>
      </c>
      <c r="D52" s="137">
        <f>_xlfn.XLOOKUP('Country-Pays 21-25'!$E$62,Variables!$C$80:$C$327,Variables!$B$80:$B$327,'Country-Pays 21-25'!$E$62,0,1)</f>
        <v>0</v>
      </c>
      <c r="E52" s="143" t="s">
        <v>891</v>
      </c>
      <c r="F52" s="143"/>
      <c r="G52" s="241">
        <f>'Country-Pays 21-25'!G$66</f>
        <v>0</v>
      </c>
      <c r="H52" s="242">
        <f>'Country-Pays 21-25'!H$66</f>
        <v>0</v>
      </c>
      <c r="I52" s="243">
        <f>'Country-Pays 21-25'!I$66</f>
        <v>0</v>
      </c>
      <c r="J52" s="244">
        <f>'Country-Pays 21-25'!G$67/1000</f>
        <v>0</v>
      </c>
      <c r="K52" s="242">
        <f>'Country-Pays 21-25'!H$67/1000</f>
        <v>0</v>
      </c>
      <c r="L52" s="245">
        <f>'Country-Pays 21-25'!I$67/1000</f>
        <v>0</v>
      </c>
    </row>
    <row r="53" spans="1:12" x14ac:dyDescent="0.25">
      <c r="A53" s="140">
        <f t="shared" si="4"/>
        <v>0</v>
      </c>
      <c r="B53" s="141" t="str">
        <f t="shared" si="5"/>
        <v>2 - Importer</v>
      </c>
      <c r="C53" s="141" t="str">
        <f t="shared" si="6"/>
        <v>-</v>
      </c>
      <c r="D53" s="136">
        <f>D52</f>
        <v>0</v>
      </c>
      <c r="E53" s="141" t="s">
        <v>892</v>
      </c>
      <c r="F53" s="141"/>
      <c r="G53" s="246">
        <f>'Country-Pays 21-25'!G$70</f>
        <v>0</v>
      </c>
      <c r="H53" s="247">
        <f>'Country-Pays 21-25'!H$70</f>
        <v>0</v>
      </c>
      <c r="I53" s="248">
        <f>'Country-Pays 21-25'!I$70</f>
        <v>0</v>
      </c>
      <c r="J53" s="249">
        <f>'Country-Pays 21-25'!G$71/1000</f>
        <v>0</v>
      </c>
      <c r="K53" s="247">
        <f>'Country-Pays 21-25'!H$71/1000</f>
        <v>0</v>
      </c>
      <c r="L53" s="250">
        <f>'Country-Pays 21-25'!I$71/1000</f>
        <v>0</v>
      </c>
    </row>
    <row r="54" spans="1:12" x14ac:dyDescent="0.25">
      <c r="A54" s="142">
        <f>A53</f>
        <v>0</v>
      </c>
      <c r="B54" s="143" t="str">
        <f>B53</f>
        <v>2 - Importer</v>
      </c>
      <c r="C54" s="143" t="str">
        <f>C53</f>
        <v>-</v>
      </c>
      <c r="D54" s="137">
        <f>_xlfn.XLOOKUP('Country-Pays 21-25'!$E$75,Variables!$C$80:$C$327,Variables!$B$80:$B$327,'Country-Pays 21-25'!$E$75,0,1)</f>
        <v>0</v>
      </c>
      <c r="E54" s="143" t="s">
        <v>891</v>
      </c>
      <c r="F54" s="143"/>
      <c r="G54" s="241">
        <f>'Country-Pays 21-25'!G$79</f>
        <v>0</v>
      </c>
      <c r="H54" s="242">
        <f>'Country-Pays 21-25'!H$79</f>
        <v>0</v>
      </c>
      <c r="I54" s="243">
        <f>'Country-Pays 21-25'!I$79</f>
        <v>0</v>
      </c>
      <c r="J54" s="244">
        <f>'Country-Pays 21-25'!G$80/1000</f>
        <v>0</v>
      </c>
      <c r="K54" s="242">
        <f>'Country-Pays 21-25'!H$80/1000</f>
        <v>0</v>
      </c>
      <c r="L54" s="245">
        <f>'Country-Pays 21-25'!I$80/1000</f>
        <v>0</v>
      </c>
    </row>
    <row r="55" spans="1:12" x14ac:dyDescent="0.25">
      <c r="A55" s="140">
        <f t="shared" si="4"/>
        <v>0</v>
      </c>
      <c r="B55" s="141" t="str">
        <f t="shared" si="5"/>
        <v>2 - Importer</v>
      </c>
      <c r="C55" s="141" t="str">
        <f t="shared" si="6"/>
        <v>-</v>
      </c>
      <c r="D55" s="136">
        <f>D54</f>
        <v>0</v>
      </c>
      <c r="E55" s="141" t="s">
        <v>892</v>
      </c>
      <c r="F55" s="141"/>
      <c r="G55" s="246">
        <f>'Country-Pays 21-25'!G$83</f>
        <v>0</v>
      </c>
      <c r="H55" s="247">
        <f>'Country-Pays 21-25'!H$83</f>
        <v>0</v>
      </c>
      <c r="I55" s="248">
        <f>'Country-Pays 21-25'!I$83</f>
        <v>0</v>
      </c>
      <c r="J55" s="249">
        <f>'Country-Pays 21-25'!G$84/1000</f>
        <v>0</v>
      </c>
      <c r="K55" s="247">
        <f>'Country-Pays 21-25'!H$84/1000</f>
        <v>0</v>
      </c>
      <c r="L55" s="250">
        <f>'Country-Pays 21-25'!I$84/1000</f>
        <v>0</v>
      </c>
    </row>
    <row r="57" spans="1:12" ht="15.75" thickBot="1" x14ac:dyDescent="0.3"/>
    <row r="58" spans="1:12" ht="15.75" thickBot="1" x14ac:dyDescent="0.3">
      <c r="A58" s="511" t="s">
        <v>895</v>
      </c>
      <c r="B58" s="512"/>
      <c r="C58" s="512"/>
      <c r="D58" s="512"/>
      <c r="E58" s="512"/>
      <c r="F58" s="512"/>
      <c r="G58" s="512"/>
      <c r="H58" s="512"/>
      <c r="I58" s="512"/>
      <c r="J58" s="512"/>
    </row>
    <row r="59" spans="1:12" ht="15.75" thickBot="1" x14ac:dyDescent="0.3">
      <c r="A59" s="503"/>
      <c r="B59" s="504"/>
      <c r="E59" s="505" t="str">
        <f>G4</f>
        <v>VOLUME</v>
      </c>
      <c r="F59" s="506"/>
      <c r="G59" s="507"/>
      <c r="H59" s="508" t="str">
        <f>J4</f>
        <v>VALUE</v>
      </c>
      <c r="I59" s="509"/>
      <c r="J59" s="510"/>
    </row>
    <row r="60" spans="1:12" ht="15.75" thickBot="1" x14ac:dyDescent="0.3">
      <c r="A60" s="164" t="s">
        <v>879</v>
      </c>
      <c r="B60" s="165" t="s">
        <v>893</v>
      </c>
      <c r="C60" s="165" t="s">
        <v>819</v>
      </c>
      <c r="D60" s="165"/>
      <c r="E60" s="166">
        <v>2023</v>
      </c>
      <c r="F60" s="166">
        <v>2024</v>
      </c>
      <c r="G60" s="166">
        <v>2025</v>
      </c>
      <c r="H60" s="166">
        <v>2023</v>
      </c>
      <c r="I60" s="166">
        <v>2024</v>
      </c>
      <c r="J60" s="166">
        <v>2025</v>
      </c>
    </row>
    <row r="61" spans="1:12" ht="15.75" thickBot="1" x14ac:dyDescent="0.3">
      <c r="A61" s="158">
        <f>Intro!E88</f>
        <v>0</v>
      </c>
      <c r="B61" s="163" t="s">
        <v>894</v>
      </c>
      <c r="C61" s="163"/>
      <c r="D61" s="163"/>
      <c r="E61" s="158">
        <f>Pro!G$84</f>
        <v>0</v>
      </c>
      <c r="F61" s="159">
        <f>Pro!H$84</f>
        <v>0</v>
      </c>
      <c r="G61" s="161">
        <f>Pro!I$84</f>
        <v>0</v>
      </c>
      <c r="H61" s="162">
        <f>Pro!G$85/1000</f>
        <v>0</v>
      </c>
      <c r="I61" s="159">
        <f>Pro!H$85/1000</f>
        <v>0</v>
      </c>
      <c r="J61" s="160">
        <f>Pro!I$85/1000</f>
        <v>0</v>
      </c>
    </row>
  </sheetData>
  <sheetProtection algorithmName="SHA-512" hashValue="BMnv6YAushJzfACz4oxQuKUcvJl/6fZGYK0Q/qGtbuG48IsrZstU0wbJr7qO/gQlsHExzKy+1/J3TCiEaC6Fmw==" saltValue="aHyQks29Ds8wuoIrpJk2cA==" spinCount="100000" sheet="1" objects="1" scenarios="1" selectLockedCells="1"/>
  <mergeCells count="6">
    <mergeCell ref="G4:I4"/>
    <mergeCell ref="J4:L4"/>
    <mergeCell ref="A59:B59"/>
    <mergeCell ref="E59:G59"/>
    <mergeCell ref="H59:J59"/>
    <mergeCell ref="A58:J5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94DE-E3EE-4383-BEA6-FDECE59389F8}">
  <sheetPr codeName="Sheet2">
    <tabColor rgb="FF00B0F0"/>
    <pageSetUpPr fitToPage="1"/>
  </sheetPr>
  <dimension ref="A1:S140"/>
  <sheetViews>
    <sheetView showGridLines="0" tabSelected="1" zoomScaleNormal="100" workbookViewId="0">
      <selection activeCell="G29" sqref="G29:G30"/>
    </sheetView>
  </sheetViews>
  <sheetFormatPr defaultColWidth="9.28515625" defaultRowHeight="14.25" x14ac:dyDescent="0.25"/>
  <cols>
    <col min="1" max="1" width="1.7109375" style="7" customWidth="1"/>
    <col min="2" max="12" width="14.5703125" style="1" customWidth="1"/>
    <col min="13" max="13" width="6.28515625" style="8" customWidth="1"/>
    <col min="14" max="14" width="9.28515625" style="9" customWidth="1"/>
    <col min="15" max="15" width="42.5703125" style="9" hidden="1" customWidth="1"/>
    <col min="16" max="16" width="38.5703125" style="9" hidden="1" customWidth="1"/>
    <col min="17" max="20" width="8.7109375" style="9" customWidth="1"/>
    <col min="21" max="22" width="10.28515625" style="9" customWidth="1"/>
    <col min="23" max="23" width="9.28515625" style="9" customWidth="1"/>
    <col min="24" max="16384" width="9.28515625" style="9"/>
  </cols>
  <sheetData>
    <row r="1" spans="1:19" x14ac:dyDescent="0.25">
      <c r="O1" s="9" t="s">
        <v>323</v>
      </c>
      <c r="P1" s="9" t="s">
        <v>323</v>
      </c>
    </row>
    <row r="2" spans="1:19" x14ac:dyDescent="0.25">
      <c r="B2" s="11" t="s">
        <v>39</v>
      </c>
      <c r="C2" s="11"/>
      <c r="O2" s="10" t="s">
        <v>53</v>
      </c>
      <c r="P2" s="10" t="s">
        <v>69</v>
      </c>
    </row>
    <row r="3" spans="1:19" x14ac:dyDescent="0.25">
      <c r="B3" s="12"/>
      <c r="C3" s="12"/>
      <c r="O3" s="30"/>
      <c r="P3" s="30"/>
    </row>
    <row r="4" spans="1:19" s="2" customFormat="1" x14ac:dyDescent="0.25">
      <c r="A4" s="4"/>
      <c r="B4" s="304" t="s">
        <v>197</v>
      </c>
      <c r="C4" s="305"/>
      <c r="D4" s="305"/>
      <c r="E4" s="305"/>
      <c r="F4" s="305"/>
      <c r="G4" s="305"/>
      <c r="H4" s="305"/>
      <c r="I4" s="305"/>
      <c r="J4" s="305"/>
      <c r="K4" s="305"/>
      <c r="L4" s="306"/>
      <c r="M4" s="20"/>
      <c r="N4" s="20"/>
      <c r="O4" s="8"/>
      <c r="P4" s="8"/>
      <c r="Q4" s="30"/>
      <c r="R4" s="30"/>
      <c r="S4" s="30"/>
    </row>
    <row r="5" spans="1:19" s="2" customFormat="1" x14ac:dyDescent="0.25">
      <c r="A5" s="4"/>
      <c r="B5" s="307" t="str">
        <f>Variables!B2</f>
        <v>GC-2026-001</v>
      </c>
      <c r="C5" s="308"/>
      <c r="D5" s="308"/>
      <c r="E5" s="308"/>
      <c r="F5" s="308"/>
      <c r="G5" s="308"/>
      <c r="H5" s="308"/>
      <c r="I5" s="308"/>
      <c r="J5" s="308"/>
      <c r="K5" s="308"/>
      <c r="L5" s="309"/>
      <c r="M5" s="20"/>
      <c r="N5" s="20"/>
      <c r="O5" s="8"/>
      <c r="P5" s="8"/>
      <c r="Q5" s="30"/>
      <c r="R5" s="30"/>
      <c r="S5" s="30"/>
    </row>
    <row r="6" spans="1:19" s="6" customFormat="1" x14ac:dyDescent="0.25">
      <c r="A6" s="4"/>
      <c r="B6" s="310" t="str">
        <f>UPPER(Variables!B3&amp;" | "&amp;Variables!C3)</f>
        <v>WOOD GOODS - SOLID AND ENGINEERED HARDWOOD FLOORING  | PRODUITS DU BOIS - PLANCHERS DE BOIS FRANCS MASSIF ET D'INGÉNIERIE</v>
      </c>
      <c r="C6" s="311"/>
      <c r="D6" s="311"/>
      <c r="E6" s="311"/>
      <c r="F6" s="311"/>
      <c r="G6" s="311"/>
      <c r="H6" s="311"/>
      <c r="I6" s="311"/>
      <c r="J6" s="311"/>
      <c r="K6" s="311"/>
      <c r="L6" s="312"/>
      <c r="M6" s="18"/>
      <c r="N6" s="18"/>
      <c r="O6" s="22"/>
      <c r="P6" s="22"/>
      <c r="Q6" s="9"/>
      <c r="R6" s="9"/>
      <c r="S6" s="9"/>
    </row>
    <row r="7" spans="1:19" s="6" customFormat="1" x14ac:dyDescent="0.25">
      <c r="A7" s="4"/>
      <c r="B7" s="13"/>
      <c r="C7" s="13"/>
      <c r="D7" s="3"/>
      <c r="E7" s="3"/>
      <c r="F7" s="3"/>
      <c r="G7" s="3"/>
      <c r="H7" s="3"/>
      <c r="I7" s="3"/>
      <c r="J7" s="3"/>
      <c r="K7" s="3"/>
      <c r="L7" s="3"/>
      <c r="O7" s="22"/>
      <c r="P7" s="22"/>
      <c r="Q7" s="9"/>
      <c r="R7" s="9"/>
      <c r="S7" s="9"/>
    </row>
    <row r="8" spans="1:19" s="2" customFormat="1" x14ac:dyDescent="0.25">
      <c r="A8" s="4"/>
      <c r="B8" s="266" t="s">
        <v>198</v>
      </c>
      <c r="C8" s="267"/>
      <c r="D8" s="267"/>
      <c r="E8" s="267"/>
      <c r="F8" s="267"/>
      <c r="G8" s="267"/>
      <c r="H8" s="267"/>
      <c r="I8" s="267"/>
      <c r="J8" s="267"/>
      <c r="K8" s="267"/>
      <c r="L8" s="268"/>
      <c r="M8" s="20"/>
      <c r="N8" s="20"/>
      <c r="O8" s="8"/>
      <c r="P8" s="8"/>
      <c r="Q8" s="30"/>
      <c r="R8" s="30"/>
      <c r="S8" s="30"/>
    </row>
    <row r="9" spans="1:19" ht="14.1" customHeight="1" x14ac:dyDescent="0.25">
      <c r="B9" s="15"/>
      <c r="C9" s="25"/>
      <c r="D9" s="26"/>
      <c r="E9" s="26"/>
      <c r="F9" s="26"/>
      <c r="G9" s="26"/>
      <c r="H9" s="26"/>
      <c r="I9" s="26"/>
      <c r="J9" s="26"/>
      <c r="K9" s="26"/>
      <c r="L9" s="16"/>
      <c r="M9" s="9"/>
      <c r="N9" s="8"/>
      <c r="O9" s="122"/>
      <c r="P9" s="122"/>
    </row>
    <row r="10" spans="1:19" ht="14.1" customHeight="1" x14ac:dyDescent="0.25">
      <c r="B10" s="255" t="s">
        <v>911</v>
      </c>
      <c r="C10" s="256"/>
      <c r="D10" s="256"/>
      <c r="E10" s="256"/>
      <c r="F10" s="256"/>
      <c r="G10" s="26"/>
      <c r="H10" s="313" t="s">
        <v>910</v>
      </c>
      <c r="I10" s="313"/>
      <c r="J10" s="313"/>
      <c r="K10" s="313"/>
      <c r="L10" s="314"/>
      <c r="M10" s="9"/>
      <c r="N10" s="8"/>
      <c r="O10" s="122"/>
      <c r="P10" s="122"/>
    </row>
    <row r="11" spans="1:19" ht="14.1" customHeight="1" x14ac:dyDescent="0.25">
      <c r="B11" s="255"/>
      <c r="C11" s="256"/>
      <c r="D11" s="256"/>
      <c r="E11" s="256"/>
      <c r="F11" s="256"/>
      <c r="G11" s="26"/>
      <c r="H11" s="313"/>
      <c r="I11" s="313"/>
      <c r="J11" s="313"/>
      <c r="K11" s="313"/>
      <c r="L11" s="314"/>
      <c r="M11" s="9"/>
      <c r="N11" s="8"/>
      <c r="O11" s="122"/>
      <c r="P11" s="122"/>
    </row>
    <row r="12" spans="1:19" ht="14.1" customHeight="1" x14ac:dyDescent="0.25">
      <c r="B12" s="255"/>
      <c r="C12" s="256"/>
      <c r="D12" s="256"/>
      <c r="E12" s="256"/>
      <c r="F12" s="256"/>
      <c r="G12" s="26"/>
      <c r="H12" s="313"/>
      <c r="I12" s="313"/>
      <c r="J12" s="313"/>
      <c r="K12" s="313"/>
      <c r="L12" s="314"/>
      <c r="M12" s="9"/>
      <c r="N12" s="8"/>
      <c r="O12" s="122"/>
      <c r="P12" s="122"/>
    </row>
    <row r="13" spans="1:19" ht="14.1" customHeight="1" x14ac:dyDescent="0.25">
      <c r="B13" s="255"/>
      <c r="C13" s="256"/>
      <c r="D13" s="256"/>
      <c r="E13" s="256"/>
      <c r="F13" s="256"/>
      <c r="G13" s="26"/>
      <c r="H13" s="313"/>
      <c r="I13" s="313"/>
      <c r="J13" s="313"/>
      <c r="K13" s="313"/>
      <c r="L13" s="314"/>
      <c r="M13" s="9"/>
      <c r="N13" s="8"/>
      <c r="O13" s="122"/>
      <c r="P13" s="122"/>
    </row>
    <row r="14" spans="1:19" ht="14.1" customHeight="1" x14ac:dyDescent="0.25">
      <c r="B14" s="255"/>
      <c r="C14" s="256"/>
      <c r="D14" s="256"/>
      <c r="E14" s="256"/>
      <c r="F14" s="256"/>
      <c r="G14" s="26"/>
      <c r="H14" s="313"/>
      <c r="I14" s="313"/>
      <c r="J14" s="313"/>
      <c r="K14" s="313"/>
      <c r="L14" s="314"/>
      <c r="M14" s="9"/>
      <c r="N14" s="8"/>
      <c r="O14" s="122"/>
      <c r="P14" s="122"/>
    </row>
    <row r="15" spans="1:19" ht="14.1" customHeight="1" x14ac:dyDescent="0.25">
      <c r="B15" s="255"/>
      <c r="C15" s="256"/>
      <c r="D15" s="256"/>
      <c r="E15" s="256"/>
      <c r="F15" s="256"/>
      <c r="G15" s="26"/>
      <c r="H15" s="313"/>
      <c r="I15" s="313"/>
      <c r="J15" s="313"/>
      <c r="K15" s="313"/>
      <c r="L15" s="314"/>
      <c r="M15" s="9"/>
      <c r="N15" s="8"/>
      <c r="O15" s="122"/>
      <c r="P15" s="122"/>
    </row>
    <row r="16" spans="1:19" ht="14.25" customHeight="1" x14ac:dyDescent="0.25">
      <c r="B16" s="255"/>
      <c r="C16" s="256"/>
      <c r="D16" s="256"/>
      <c r="E16" s="256"/>
      <c r="F16" s="256"/>
      <c r="G16" s="46"/>
      <c r="H16" s="313"/>
      <c r="I16" s="313"/>
      <c r="J16" s="313"/>
      <c r="K16" s="313"/>
      <c r="L16" s="314"/>
      <c r="M16" s="9"/>
      <c r="O16" s="122"/>
      <c r="P16" s="122"/>
    </row>
    <row r="17" spans="1:19" ht="14.25" customHeight="1" x14ac:dyDescent="0.25">
      <c r="B17" s="255"/>
      <c r="C17" s="256"/>
      <c r="D17" s="256"/>
      <c r="E17" s="256"/>
      <c r="F17" s="256"/>
      <c r="G17" s="46"/>
      <c r="H17" s="313"/>
      <c r="I17" s="313"/>
      <c r="J17" s="313"/>
      <c r="K17" s="313"/>
      <c r="L17" s="314"/>
      <c r="M17" s="9"/>
      <c r="O17" s="122"/>
      <c r="P17" s="122"/>
    </row>
    <row r="18" spans="1:19" x14ac:dyDescent="0.25">
      <c r="B18" s="255"/>
      <c r="C18" s="256"/>
      <c r="D18" s="256"/>
      <c r="E18" s="256"/>
      <c r="F18" s="256"/>
      <c r="G18" s="46"/>
      <c r="H18" s="313"/>
      <c r="I18" s="313"/>
      <c r="J18" s="313"/>
      <c r="K18" s="313"/>
      <c r="L18" s="314"/>
      <c r="M18" s="9"/>
      <c r="O18" s="122"/>
      <c r="P18" s="122"/>
    </row>
    <row r="19" spans="1:19" x14ac:dyDescent="0.25">
      <c r="B19" s="255"/>
      <c r="C19" s="256"/>
      <c r="D19" s="256"/>
      <c r="E19" s="256"/>
      <c r="F19" s="256"/>
      <c r="G19" s="46"/>
      <c r="H19" s="313"/>
      <c r="I19" s="313"/>
      <c r="J19" s="313"/>
      <c r="K19" s="313"/>
      <c r="L19" s="314"/>
      <c r="M19" s="9"/>
      <c r="O19" s="122"/>
      <c r="P19" s="122"/>
    </row>
    <row r="20" spans="1:19" x14ac:dyDescent="0.25">
      <c r="B20" s="255"/>
      <c r="C20" s="256"/>
      <c r="D20" s="256"/>
      <c r="E20" s="256"/>
      <c r="F20" s="256"/>
      <c r="G20" s="46"/>
      <c r="H20" s="313"/>
      <c r="I20" s="313"/>
      <c r="J20" s="313"/>
      <c r="K20" s="313"/>
      <c r="L20" s="314"/>
      <c r="M20" s="9"/>
      <c r="O20" s="122"/>
      <c r="P20" s="122"/>
    </row>
    <row r="21" spans="1:19" x14ac:dyDescent="0.25">
      <c r="B21" s="255"/>
      <c r="C21" s="256"/>
      <c r="D21" s="256"/>
      <c r="E21" s="256"/>
      <c r="F21" s="256"/>
      <c r="G21" s="46"/>
      <c r="H21" s="313"/>
      <c r="I21" s="313"/>
      <c r="J21" s="313"/>
      <c r="K21" s="313"/>
      <c r="L21" s="314"/>
      <c r="M21" s="9"/>
      <c r="O21" s="122"/>
      <c r="P21" s="122"/>
    </row>
    <row r="22" spans="1:19" x14ac:dyDescent="0.25">
      <c r="B22" s="255"/>
      <c r="C22" s="256"/>
      <c r="D22" s="256"/>
      <c r="E22" s="256"/>
      <c r="F22" s="256"/>
      <c r="G22" s="46"/>
      <c r="H22" s="313"/>
      <c r="I22" s="313"/>
      <c r="J22" s="313"/>
      <c r="K22" s="313"/>
      <c r="L22" s="314"/>
      <c r="M22" s="9"/>
      <c r="O22" s="108"/>
      <c r="P22" s="108"/>
    </row>
    <row r="23" spans="1:19" x14ac:dyDescent="0.25">
      <c r="B23" s="255"/>
      <c r="C23" s="256"/>
      <c r="D23" s="256"/>
      <c r="E23" s="256"/>
      <c r="F23" s="256"/>
      <c r="G23" s="46"/>
      <c r="H23" s="313"/>
      <c r="I23" s="313"/>
      <c r="J23" s="313"/>
      <c r="K23" s="313"/>
      <c r="L23" s="314"/>
      <c r="M23" s="9"/>
      <c r="O23" s="108"/>
      <c r="P23" s="108"/>
    </row>
    <row r="24" spans="1:19" x14ac:dyDescent="0.25">
      <c r="B24" s="255"/>
      <c r="C24" s="256"/>
      <c r="D24" s="256"/>
      <c r="E24" s="256"/>
      <c r="F24" s="256"/>
      <c r="G24" s="46"/>
      <c r="H24" s="313"/>
      <c r="I24" s="313"/>
      <c r="J24" s="313"/>
      <c r="K24" s="313"/>
      <c r="L24" s="314"/>
      <c r="M24" s="9"/>
      <c r="O24" s="122"/>
      <c r="P24" s="122"/>
    </row>
    <row r="25" spans="1:19" x14ac:dyDescent="0.25">
      <c r="B25" s="51"/>
      <c r="C25" s="48"/>
      <c r="D25" s="48"/>
      <c r="E25" s="48"/>
      <c r="F25" s="48"/>
      <c r="G25" s="48"/>
      <c r="H25" s="48"/>
      <c r="I25" s="48"/>
      <c r="J25" s="48"/>
      <c r="K25" s="48"/>
      <c r="L25" s="49"/>
      <c r="M25" s="9"/>
      <c r="O25" s="122"/>
      <c r="P25" s="122"/>
    </row>
    <row r="26" spans="1:19" s="6" customFormat="1" x14ac:dyDescent="0.25">
      <c r="A26" s="4"/>
      <c r="B26" s="13"/>
      <c r="C26" s="13"/>
      <c r="D26" s="3"/>
      <c r="E26" s="3"/>
      <c r="F26" s="3"/>
      <c r="G26" s="3"/>
      <c r="H26" s="3"/>
      <c r="I26" s="3"/>
      <c r="J26" s="3"/>
      <c r="K26" s="3"/>
      <c r="L26" s="3"/>
      <c r="O26" s="22"/>
      <c r="P26" s="22"/>
      <c r="Q26" s="9"/>
      <c r="R26" s="9"/>
      <c r="S26" s="9"/>
    </row>
    <row r="27" spans="1:19" s="2" customFormat="1" x14ac:dyDescent="0.25">
      <c r="A27" s="4"/>
      <c r="B27" s="266" t="s">
        <v>199</v>
      </c>
      <c r="C27" s="267"/>
      <c r="D27" s="267"/>
      <c r="E27" s="267"/>
      <c r="F27" s="267"/>
      <c r="G27" s="267"/>
      <c r="H27" s="267"/>
      <c r="I27" s="267"/>
      <c r="J27" s="267"/>
      <c r="K27" s="267"/>
      <c r="L27" s="268"/>
      <c r="M27" s="20"/>
      <c r="N27" s="20"/>
      <c r="O27" s="8"/>
      <c r="P27" s="8"/>
      <c r="Q27" s="30"/>
      <c r="R27" s="30"/>
      <c r="S27" s="30"/>
    </row>
    <row r="28" spans="1:19" x14ac:dyDescent="0.25">
      <c r="B28" s="15"/>
      <c r="C28" s="25"/>
      <c r="D28" s="26"/>
      <c r="E28" s="26"/>
      <c r="F28" s="26"/>
      <c r="G28" s="26"/>
      <c r="H28" s="26"/>
      <c r="I28" s="26"/>
      <c r="J28" s="26"/>
      <c r="K28" s="26"/>
      <c r="L28" s="16"/>
      <c r="M28" s="9"/>
    </row>
    <row r="29" spans="1:19" x14ac:dyDescent="0.25">
      <c r="B29" s="302" t="s">
        <v>70</v>
      </c>
      <c r="C29" s="303"/>
      <c r="D29" s="303"/>
      <c r="E29" s="303"/>
      <c r="F29" s="303"/>
      <c r="G29" s="258" t="s">
        <v>69</v>
      </c>
      <c r="H29" s="315" t="s">
        <v>127</v>
      </c>
      <c r="I29" s="315"/>
      <c r="J29" s="315"/>
      <c r="K29" s="315"/>
      <c r="L29" s="316"/>
      <c r="M29" s="9"/>
      <c r="O29" s="17"/>
    </row>
    <row r="30" spans="1:19" x14ac:dyDescent="0.25">
      <c r="B30" s="302"/>
      <c r="C30" s="303"/>
      <c r="D30" s="303"/>
      <c r="E30" s="303"/>
      <c r="F30" s="303"/>
      <c r="G30" s="259"/>
      <c r="H30" s="315"/>
      <c r="I30" s="315"/>
      <c r="J30" s="315"/>
      <c r="K30" s="315"/>
      <c r="L30" s="316"/>
      <c r="M30" s="9"/>
      <c r="O30" s="17"/>
    </row>
    <row r="31" spans="1:19" x14ac:dyDescent="0.25">
      <c r="B31" s="51"/>
      <c r="C31" s="48"/>
      <c r="D31" s="48"/>
      <c r="E31" s="48"/>
      <c r="F31" s="48"/>
      <c r="G31" s="48"/>
      <c r="H31" s="48"/>
      <c r="I31" s="48"/>
      <c r="J31" s="48"/>
      <c r="K31" s="48"/>
      <c r="L31" s="49"/>
      <c r="M31" s="9"/>
    </row>
    <row r="32" spans="1:19" s="6" customFormat="1" x14ac:dyDescent="0.25">
      <c r="A32" s="4"/>
      <c r="B32" s="13"/>
      <c r="C32" s="13"/>
      <c r="D32" s="3"/>
      <c r="E32" s="3"/>
      <c r="F32" s="3"/>
      <c r="G32" s="3"/>
      <c r="H32" s="3"/>
      <c r="I32" s="3"/>
      <c r="J32" s="3"/>
      <c r="K32" s="3"/>
      <c r="L32" s="3"/>
      <c r="O32" s="22"/>
      <c r="P32" s="22"/>
      <c r="Q32" s="9"/>
      <c r="R32" s="9"/>
      <c r="S32" s="9"/>
    </row>
    <row r="33" spans="1:19" s="2" customFormat="1" x14ac:dyDescent="0.25">
      <c r="A33" s="4"/>
      <c r="B33" s="266" t="str">
        <f>IF(Intro!$G$29="English",O33,P33)</f>
        <v>LA DÉFINITION "DES MARCHANDISES"</v>
      </c>
      <c r="C33" s="267" t="str">
        <f>UPPER(IF(Intro!$G$29="English",P33,Q33))</f>
        <v/>
      </c>
      <c r="D33" s="267" t="str">
        <f>UPPER(IF(Intro!$G$29="English",Q33,R33))</f>
        <v/>
      </c>
      <c r="E33" s="267" t="str">
        <f>UPPER(IF(Intro!$G$29="English",R33,S33))</f>
        <v/>
      </c>
      <c r="F33" s="267" t="str">
        <f>UPPER(IF(Intro!$G$29="English",S33,T33))</f>
        <v/>
      </c>
      <c r="G33" s="267"/>
      <c r="H33" s="267" t="str">
        <f>UPPER(IF(Intro!$G$29="English",T33,U33))</f>
        <v/>
      </c>
      <c r="I33" s="267" t="str">
        <f>UPPER(IF(Intro!$G$29="English",U33,V33))</f>
        <v/>
      </c>
      <c r="J33" s="267" t="str">
        <f>UPPER(IF(Intro!$G$29="English",V33,W33))</f>
        <v/>
      </c>
      <c r="K33" s="267" t="str">
        <f>UPPER(IF(Intro!$G$29="English",W33,X33))</f>
        <v/>
      </c>
      <c r="L33" s="268" t="str">
        <f>UPPER(IF(Intro!$G$29="English",X33,Y33))</f>
        <v/>
      </c>
      <c r="M33" s="6"/>
      <c r="N33" s="20"/>
      <c r="O33" s="18" t="s">
        <v>200</v>
      </c>
      <c r="P33" s="18" t="s">
        <v>201</v>
      </c>
      <c r="Q33" s="30"/>
      <c r="R33" s="30"/>
      <c r="S33" s="30"/>
    </row>
    <row r="34" spans="1:19" x14ac:dyDescent="0.25">
      <c r="B34" s="15"/>
      <c r="C34" s="25"/>
      <c r="D34" s="26"/>
      <c r="E34" s="26"/>
      <c r="F34" s="26"/>
      <c r="G34" s="26"/>
      <c r="H34" s="26"/>
      <c r="I34" s="26"/>
      <c r="J34" s="26"/>
      <c r="K34" s="26"/>
      <c r="L34" s="16"/>
      <c r="M34" s="9"/>
    </row>
    <row r="35" spans="1:19" x14ac:dyDescent="0.25">
      <c r="B35" s="255" t="str">
        <f>IF(Intro!$G$29="English",O35,P35)</f>
        <v>Les références aux « marchandises » dans ce questionnaire font référence à :</v>
      </c>
      <c r="C35" s="256"/>
      <c r="D35" s="256"/>
      <c r="E35" s="256"/>
      <c r="F35" s="256"/>
      <c r="G35" s="256"/>
      <c r="H35" s="256"/>
      <c r="I35" s="256"/>
      <c r="J35" s="256"/>
      <c r="K35" s="256"/>
      <c r="L35" s="257"/>
      <c r="M35" s="9"/>
      <c r="O35" s="9" t="s">
        <v>107</v>
      </c>
      <c r="P35" s="9" t="s">
        <v>108</v>
      </c>
    </row>
    <row r="36" spans="1:19" x14ac:dyDescent="0.25">
      <c r="B36" s="43"/>
      <c r="C36" s="44"/>
      <c r="D36" s="44"/>
      <c r="E36" s="44"/>
      <c r="F36" s="44"/>
      <c r="G36" s="44"/>
      <c r="H36" s="44"/>
      <c r="I36" s="44"/>
      <c r="J36" s="44"/>
      <c r="K36" s="44"/>
      <c r="L36" s="45"/>
      <c r="M36" s="9"/>
    </row>
    <row r="37" spans="1:19" x14ac:dyDescent="0.25">
      <c r="B37" s="53"/>
      <c r="C37" s="269" t="str">
        <f>IF(Intro!$G$29="English",Variables!B16,Variables!C16)</f>
        <v>Planchers en bois non résineux, quels que soient leur mode de construction, leur essence, leur finition, leur profil, leurs dimensions ou leur système d’installation, notamment les planchers de bois franc massif et les planchers de bois dur d’ingénierie et de bois dur composite (hybrides) ayant une couche d’usure en vrai bois; qu’ils soient fabriqués à partir d’une seule pièce continue de bois; qu’ils soient fait à partir d’un contreplaqué sur lequel est collé un revêtement supérieur de bois véritable; qu’ils soient constitués d’un noyau fait d’un composite rigide sur lequel est collé un revêtement supérieur en bois véritable; qu’ils contiennent ou non des colles ou des résines; qu’ils soient finis en usine ou non.
Les marchandises visées peuvent être importées sous toute forme, notamment sous forme de planches à rainure et languette, de planches à système d’encliquetage, de bandes, de dalles ou de panneaux, et peuvent être non finies ou préfinies en usine. Les marchandises visées comprennent les planchers destinés aux applications résidentielles, commerciales et industrielles.
Il est entendu que les marchandises visées n’incluent pas :
a) les produits de revêtement de sol ne comportant pas une couche d’usure de bois véritable, par exemple, les revêtements de sol en vinyle, les revêtements stratifiés ou tout produit utilisant une image dessinée ou photographique pour imiter le bois;
b) les planchers en bois résineux (bois mou).</v>
      </c>
      <c r="D37" s="270"/>
      <c r="E37" s="270"/>
      <c r="F37" s="270"/>
      <c r="G37" s="270"/>
      <c r="H37" s="270"/>
      <c r="I37" s="270"/>
      <c r="J37" s="270"/>
      <c r="K37" s="271"/>
      <c r="L37" s="47"/>
      <c r="M37" s="9"/>
      <c r="N37" s="8"/>
    </row>
    <row r="38" spans="1:19" x14ac:dyDescent="0.25">
      <c r="B38" s="53"/>
      <c r="C38" s="272"/>
      <c r="D38" s="273"/>
      <c r="E38" s="273"/>
      <c r="F38" s="273"/>
      <c r="G38" s="273"/>
      <c r="H38" s="273"/>
      <c r="I38" s="273"/>
      <c r="J38" s="273"/>
      <c r="K38" s="274"/>
      <c r="L38" s="47"/>
      <c r="M38" s="9"/>
    </row>
    <row r="39" spans="1:19" x14ac:dyDescent="0.25">
      <c r="B39" s="53"/>
      <c r="C39" s="272"/>
      <c r="D39" s="273"/>
      <c r="E39" s="273"/>
      <c r="F39" s="273"/>
      <c r="G39" s="273"/>
      <c r="H39" s="273"/>
      <c r="I39" s="273"/>
      <c r="J39" s="273"/>
      <c r="K39" s="274"/>
      <c r="L39" s="47"/>
      <c r="M39" s="9"/>
    </row>
    <row r="40" spans="1:19" x14ac:dyDescent="0.25">
      <c r="B40" s="53"/>
      <c r="C40" s="272"/>
      <c r="D40" s="273"/>
      <c r="E40" s="273"/>
      <c r="F40" s="273"/>
      <c r="G40" s="273"/>
      <c r="H40" s="273"/>
      <c r="I40" s="273"/>
      <c r="J40" s="273"/>
      <c r="K40" s="274"/>
      <c r="L40" s="47"/>
      <c r="M40" s="9"/>
    </row>
    <row r="41" spans="1:19" x14ac:dyDescent="0.25">
      <c r="B41" s="53"/>
      <c r="C41" s="272"/>
      <c r="D41" s="273"/>
      <c r="E41" s="273"/>
      <c r="F41" s="273"/>
      <c r="G41" s="273"/>
      <c r="H41" s="273"/>
      <c r="I41" s="273"/>
      <c r="J41" s="273"/>
      <c r="K41" s="274"/>
      <c r="L41" s="47"/>
      <c r="M41" s="9"/>
    </row>
    <row r="42" spans="1:19" x14ac:dyDescent="0.25">
      <c r="B42" s="53"/>
      <c r="C42" s="272"/>
      <c r="D42" s="273"/>
      <c r="E42" s="273"/>
      <c r="F42" s="273"/>
      <c r="G42" s="273"/>
      <c r="H42" s="273"/>
      <c r="I42" s="273"/>
      <c r="J42" s="273"/>
      <c r="K42" s="274"/>
      <c r="L42" s="47"/>
      <c r="M42" s="9"/>
    </row>
    <row r="43" spans="1:19" x14ac:dyDescent="0.25">
      <c r="B43" s="53"/>
      <c r="C43" s="272"/>
      <c r="D43" s="273"/>
      <c r="E43" s="273"/>
      <c r="F43" s="273"/>
      <c r="G43" s="273"/>
      <c r="H43" s="273"/>
      <c r="I43" s="273"/>
      <c r="J43" s="273"/>
      <c r="K43" s="274"/>
      <c r="L43" s="47"/>
      <c r="M43" s="9"/>
    </row>
    <row r="44" spans="1:19" x14ac:dyDescent="0.25">
      <c r="B44" s="53"/>
      <c r="C44" s="272"/>
      <c r="D44" s="273"/>
      <c r="E44" s="273"/>
      <c r="F44" s="273"/>
      <c r="G44" s="273"/>
      <c r="H44" s="273"/>
      <c r="I44" s="273"/>
      <c r="J44" s="273"/>
      <c r="K44" s="274"/>
      <c r="L44" s="47"/>
      <c r="M44" s="9"/>
    </row>
    <row r="45" spans="1:19" x14ac:dyDescent="0.25">
      <c r="B45" s="53"/>
      <c r="C45" s="272"/>
      <c r="D45" s="273"/>
      <c r="E45" s="273"/>
      <c r="F45" s="273"/>
      <c r="G45" s="273"/>
      <c r="H45" s="273"/>
      <c r="I45" s="273"/>
      <c r="J45" s="273"/>
      <c r="K45" s="274"/>
      <c r="L45" s="47"/>
      <c r="M45" s="9"/>
      <c r="N45" s="8"/>
    </row>
    <row r="46" spans="1:19" x14ac:dyDescent="0.25">
      <c r="B46" s="53"/>
      <c r="C46" s="272"/>
      <c r="D46" s="273"/>
      <c r="E46" s="273"/>
      <c r="F46" s="273"/>
      <c r="G46" s="273"/>
      <c r="H46" s="273"/>
      <c r="I46" s="273"/>
      <c r="J46" s="273"/>
      <c r="K46" s="274"/>
      <c r="L46" s="47"/>
      <c r="M46" s="9"/>
    </row>
    <row r="47" spans="1:19" x14ac:dyDescent="0.25">
      <c r="B47" s="53"/>
      <c r="C47" s="272"/>
      <c r="D47" s="273"/>
      <c r="E47" s="273"/>
      <c r="F47" s="273"/>
      <c r="G47" s="273"/>
      <c r="H47" s="273"/>
      <c r="I47" s="273"/>
      <c r="J47" s="273"/>
      <c r="K47" s="274"/>
      <c r="L47" s="47"/>
      <c r="M47" s="9"/>
    </row>
    <row r="48" spans="1:19" x14ac:dyDescent="0.25">
      <c r="B48" s="53"/>
      <c r="C48" s="272"/>
      <c r="D48" s="273"/>
      <c r="E48" s="273"/>
      <c r="F48" s="273"/>
      <c r="G48" s="273"/>
      <c r="H48" s="273"/>
      <c r="I48" s="273"/>
      <c r="J48" s="273"/>
      <c r="K48" s="274"/>
      <c r="L48" s="47"/>
      <c r="M48" s="9"/>
    </row>
    <row r="49" spans="1:19" x14ac:dyDescent="0.25">
      <c r="B49" s="53"/>
      <c r="C49" s="272"/>
      <c r="D49" s="273"/>
      <c r="E49" s="273"/>
      <c r="F49" s="273"/>
      <c r="G49" s="273"/>
      <c r="H49" s="273"/>
      <c r="I49" s="273"/>
      <c r="J49" s="273"/>
      <c r="K49" s="274"/>
      <c r="L49" s="47"/>
      <c r="M49" s="9"/>
    </row>
    <row r="50" spans="1:19" ht="45.75" customHeight="1" x14ac:dyDescent="0.25">
      <c r="B50" s="53"/>
      <c r="C50" s="275"/>
      <c r="D50" s="276"/>
      <c r="E50" s="276"/>
      <c r="F50" s="276"/>
      <c r="G50" s="276"/>
      <c r="H50" s="276"/>
      <c r="I50" s="276"/>
      <c r="J50" s="276"/>
      <c r="K50" s="277"/>
      <c r="L50" s="47"/>
      <c r="M50" s="9"/>
    </row>
    <row r="51" spans="1:19" x14ac:dyDescent="0.25">
      <c r="B51" s="43"/>
      <c r="C51" s="44"/>
      <c r="D51" s="44"/>
      <c r="E51" s="44"/>
      <c r="F51" s="44"/>
      <c r="G51" s="44"/>
      <c r="H51" s="44"/>
      <c r="I51" s="44"/>
      <c r="J51" s="44"/>
      <c r="K51" s="44"/>
      <c r="L51" s="45"/>
      <c r="M51" s="9"/>
    </row>
    <row r="52" spans="1:19" x14ac:dyDescent="0.25">
      <c r="B52" s="255" t="str">
        <f>IF(Intro!$G$29="English",O52,P52)</f>
        <v>Pour plus de détails, consultez l'onglet Info.</v>
      </c>
      <c r="C52" s="256"/>
      <c r="D52" s="256"/>
      <c r="E52" s="256"/>
      <c r="F52" s="256"/>
      <c r="G52" s="256"/>
      <c r="H52" s="256"/>
      <c r="I52" s="256"/>
      <c r="J52" s="256"/>
      <c r="K52" s="256"/>
      <c r="L52" s="257"/>
      <c r="M52" s="9"/>
      <c r="O52" s="9" t="s">
        <v>105</v>
      </c>
      <c r="P52" s="9" t="s">
        <v>106</v>
      </c>
    </row>
    <row r="53" spans="1:19" x14ac:dyDescent="0.25">
      <c r="B53" s="51"/>
      <c r="C53" s="48"/>
      <c r="D53" s="48"/>
      <c r="E53" s="48"/>
      <c r="F53" s="48"/>
      <c r="G53" s="48"/>
      <c r="H53" s="48"/>
      <c r="I53" s="48"/>
      <c r="J53" s="48"/>
      <c r="K53" s="48"/>
      <c r="L53" s="49"/>
      <c r="M53" s="9"/>
    </row>
    <row r="54" spans="1:19" s="6" customFormat="1" x14ac:dyDescent="0.25">
      <c r="A54" s="4"/>
      <c r="B54" s="13"/>
      <c r="C54" s="13"/>
      <c r="D54" s="3"/>
      <c r="E54" s="3"/>
      <c r="F54" s="3"/>
      <c r="G54" s="3"/>
      <c r="H54" s="3"/>
      <c r="I54" s="3"/>
      <c r="J54" s="3"/>
      <c r="K54" s="3"/>
      <c r="L54" s="3"/>
      <c r="Q54" s="9"/>
      <c r="R54" s="9"/>
      <c r="S54" s="9"/>
    </row>
    <row r="55" spans="1:19" s="2" customFormat="1" x14ac:dyDescent="0.25">
      <c r="A55" s="4"/>
      <c r="B55" s="263" t="str">
        <f>IF(Intro!$G$29="English",O55,P55)</f>
        <v>DEVEZ-VOUS REMPLIR CE QUESTIONNAIRE?</v>
      </c>
      <c r="C55" s="264"/>
      <c r="D55" s="264"/>
      <c r="E55" s="264"/>
      <c r="F55" s="264"/>
      <c r="G55" s="264"/>
      <c r="H55" s="264"/>
      <c r="I55" s="264"/>
      <c r="J55" s="264"/>
      <c r="K55" s="264"/>
      <c r="L55" s="265"/>
      <c r="M55" s="20"/>
      <c r="N55" s="20"/>
      <c r="O55" s="8" t="s">
        <v>202</v>
      </c>
      <c r="P55" s="8" t="s">
        <v>298</v>
      </c>
      <c r="Q55" s="30"/>
      <c r="R55" s="30"/>
      <c r="S55" s="30"/>
    </row>
    <row r="56" spans="1:19" x14ac:dyDescent="0.25">
      <c r="B56" s="15"/>
      <c r="C56" s="25"/>
      <c r="D56" s="26"/>
      <c r="E56" s="26"/>
      <c r="F56" s="26"/>
      <c r="G56" s="26"/>
      <c r="H56" s="26"/>
      <c r="I56" s="26"/>
      <c r="J56" s="26"/>
      <c r="K56" s="26"/>
      <c r="L56" s="16"/>
      <c r="M56" s="9"/>
    </row>
    <row r="57" spans="1:19" x14ac:dyDescent="0.25">
      <c r="B57" s="260" t="str">
        <f>IF(Intro!$G$29="English",O57,P57)</f>
        <v>Votre entreprise a-t-elle importé les marchandises en tant qu'importateur officiel de n'importe quel pays à tout moment depuis le 1er janvier 2023?</v>
      </c>
      <c r="C57" s="261"/>
      <c r="D57" s="261"/>
      <c r="E57" s="261"/>
      <c r="F57" s="261"/>
      <c r="G57" s="261"/>
      <c r="H57" s="261"/>
      <c r="I57" s="261"/>
      <c r="J57" s="261"/>
      <c r="K57" s="261"/>
      <c r="L57" s="262"/>
      <c r="M57" s="9"/>
      <c r="O57" s="17" t="str">
        <f>"Has your firm imported the goods as the importer of record from any country since January 1, "&amp;Variables!B6&amp;"?"</f>
        <v>Has your firm imported the goods as the importer of record from any country since January 1, 2023?</v>
      </c>
      <c r="P57" s="9" t="str">
        <f>"Votre entreprise a-t-elle importé les marchandises en tant qu'importateur officiel de n'importe quel pays à tout moment depuis le 1er janvier "&amp;Variables!C6&amp;"?"</f>
        <v>Votre entreprise a-t-elle importé les marchandises en tant qu'importateur officiel de n'importe quel pays à tout moment depuis le 1er janvier 2023?</v>
      </c>
    </row>
    <row r="58" spans="1:19" x14ac:dyDescent="0.25">
      <c r="B58" s="53"/>
      <c r="C58" s="29"/>
      <c r="D58" s="9"/>
      <c r="E58" s="9"/>
      <c r="F58" s="9"/>
      <c r="G58" s="74"/>
      <c r="H58" s="74"/>
      <c r="I58" s="74"/>
      <c r="J58" s="74"/>
      <c r="K58" s="74"/>
      <c r="L58" s="75"/>
      <c r="M58" s="9"/>
      <c r="O58" s="9" t="s">
        <v>111</v>
      </c>
      <c r="P58" s="9" t="s">
        <v>301</v>
      </c>
    </row>
    <row r="59" spans="1:19" x14ac:dyDescent="0.25">
      <c r="B59" s="280" t="str">
        <f>IF(Intro!$G$29="English",O58,P58)</f>
        <v>Sélectionnez oui ou non</v>
      </c>
      <c r="C59" s="281"/>
      <c r="D59" s="278"/>
      <c r="E59" s="282" t="str">
        <f>IF(D59="Yes",O59,IF(D59="Oui",P59,IF(D59="No",O60,IF(D59="Non",P60,""))))</f>
        <v/>
      </c>
      <c r="F59" s="283"/>
      <c r="G59" s="283"/>
      <c r="H59" s="283"/>
      <c r="I59" s="283"/>
      <c r="J59" s="283"/>
      <c r="K59" s="284"/>
      <c r="L59" s="75"/>
      <c r="M59" s="9"/>
      <c r="O59" s="9" t="str">
        <f>"Complete all tabs in this questionnaire and submit it by "&amp;Variables!B11&amp;"."</f>
        <v>Complete all tabs in this questionnaire and submit it by September 25, 2026.</v>
      </c>
      <c r="P59" s="9" t="str">
        <f>"Remplissez tous les onglets de ce questionnaire et soumettez-le avant le "&amp;Variables!C11&amp;"."</f>
        <v>Remplissez tous les onglets de ce questionnaire et soumettez-le avant le 25 septembre 2026.</v>
      </c>
    </row>
    <row r="60" spans="1:19" x14ac:dyDescent="0.25">
      <c r="B60" s="280"/>
      <c r="C60" s="281"/>
      <c r="D60" s="279"/>
      <c r="E60" s="285"/>
      <c r="F60" s="286"/>
      <c r="G60" s="286"/>
      <c r="H60" s="286"/>
      <c r="I60" s="286"/>
      <c r="J60" s="286"/>
      <c r="K60" s="287"/>
      <c r="L60" s="75"/>
      <c r="M60" s="9"/>
      <c r="O60" s="9" t="str">
        <f>"Provide explanation below. Complete this tab only and submit it by "&amp;Variables!B11&amp;"."</f>
        <v>Provide explanation below. Complete this tab only and submit it by September 25, 2026.</v>
      </c>
      <c r="P60" s="9" t="str">
        <f>"Expliquez ci-dessous. Remplissez cet onglet uniquement et soumettez-le avant le "&amp;Variables!C11&amp;"."</f>
        <v>Expliquez ci-dessous. Remplissez cet onglet uniquement et soumettez-le avant le 25 septembre 2026.</v>
      </c>
    </row>
    <row r="61" spans="1:19" x14ac:dyDescent="0.25">
      <c r="B61" s="15"/>
      <c r="C61" s="25"/>
      <c r="D61" s="26"/>
      <c r="E61" s="26"/>
      <c r="F61" s="26"/>
      <c r="G61" s="26"/>
      <c r="H61" s="26"/>
      <c r="I61" s="26"/>
      <c r="J61" s="26"/>
      <c r="K61" s="26"/>
      <c r="L61" s="16"/>
      <c r="M61" s="9"/>
    </row>
    <row r="62" spans="1:19" ht="14.1" customHeight="1" x14ac:dyDescent="0.25">
      <c r="B62" s="260" t="str">
        <f>IF(Intro!$G$29="English",O62,P62)</f>
        <v>Si non, expliquez pourquoi les données d'importation de l'ASFC indiquent que vous avez importé en utilisant les numéros SH énumérés dans l'onglet Info au cours de cette période.</v>
      </c>
      <c r="C62" s="261"/>
      <c r="D62" s="261"/>
      <c r="E62" s="261"/>
      <c r="F62" s="261"/>
      <c r="G62" s="261"/>
      <c r="H62" s="261"/>
      <c r="I62" s="261"/>
      <c r="J62" s="261"/>
      <c r="K62" s="261"/>
      <c r="L62" s="262"/>
      <c r="M62" s="9"/>
      <c r="O62" s="9" t="s">
        <v>335</v>
      </c>
      <c r="P62" s="9" t="s">
        <v>336</v>
      </c>
    </row>
    <row r="63" spans="1:19" x14ac:dyDescent="0.25">
      <c r="B63" s="15"/>
      <c r="C63" s="25"/>
      <c r="D63" s="26"/>
      <c r="E63" s="26"/>
      <c r="F63" s="26"/>
      <c r="G63" s="26"/>
      <c r="H63" s="26"/>
      <c r="I63" s="26"/>
      <c r="J63" s="26"/>
      <c r="K63" s="26"/>
      <c r="L63" s="16"/>
      <c r="M63" s="9"/>
    </row>
    <row r="64" spans="1:19" x14ac:dyDescent="0.25">
      <c r="B64" s="288"/>
      <c r="C64" s="289"/>
      <c r="D64" s="289"/>
      <c r="E64" s="289"/>
      <c r="F64" s="289"/>
      <c r="G64" s="289"/>
      <c r="H64" s="289"/>
      <c r="I64" s="289"/>
      <c r="J64" s="289"/>
      <c r="K64" s="289"/>
      <c r="L64" s="290"/>
      <c r="M64" s="9"/>
    </row>
    <row r="65" spans="1:19" x14ac:dyDescent="0.25">
      <c r="B65" s="288"/>
      <c r="C65" s="289"/>
      <c r="D65" s="289"/>
      <c r="E65" s="289"/>
      <c r="F65" s="289"/>
      <c r="G65" s="289"/>
      <c r="H65" s="289"/>
      <c r="I65" s="289"/>
      <c r="J65" s="289"/>
      <c r="K65" s="289"/>
      <c r="L65" s="290"/>
      <c r="M65" s="9"/>
    </row>
    <row r="66" spans="1:19" x14ac:dyDescent="0.25">
      <c r="B66" s="288"/>
      <c r="C66" s="289"/>
      <c r="D66" s="289"/>
      <c r="E66" s="289"/>
      <c r="F66" s="289"/>
      <c r="G66" s="289"/>
      <c r="H66" s="289"/>
      <c r="I66" s="289"/>
      <c r="J66" s="289"/>
      <c r="K66" s="289"/>
      <c r="L66" s="290"/>
      <c r="M66" s="9"/>
    </row>
    <row r="67" spans="1:19" x14ac:dyDescent="0.25">
      <c r="B67" s="288"/>
      <c r="C67" s="289"/>
      <c r="D67" s="289"/>
      <c r="E67" s="289"/>
      <c r="F67" s="289"/>
      <c r="G67" s="289"/>
      <c r="H67" s="289"/>
      <c r="I67" s="289"/>
      <c r="J67" s="289"/>
      <c r="K67" s="289"/>
      <c r="L67" s="290"/>
      <c r="M67" s="9"/>
    </row>
    <row r="68" spans="1:19" x14ac:dyDescent="0.25">
      <c r="B68" s="288"/>
      <c r="C68" s="289"/>
      <c r="D68" s="289"/>
      <c r="E68" s="289"/>
      <c r="F68" s="289"/>
      <c r="G68" s="289"/>
      <c r="H68" s="289"/>
      <c r="I68" s="289"/>
      <c r="J68" s="289"/>
      <c r="K68" s="289"/>
      <c r="L68" s="290"/>
      <c r="M68" s="9"/>
    </row>
    <row r="69" spans="1:19" x14ac:dyDescent="0.25">
      <c r="B69" s="288"/>
      <c r="C69" s="289"/>
      <c r="D69" s="289"/>
      <c r="E69" s="289"/>
      <c r="F69" s="289"/>
      <c r="G69" s="289"/>
      <c r="H69" s="289"/>
      <c r="I69" s="289"/>
      <c r="J69" s="289"/>
      <c r="K69" s="289"/>
      <c r="L69" s="290"/>
      <c r="M69" s="9"/>
    </row>
    <row r="70" spans="1:19" x14ac:dyDescent="0.25">
      <c r="B70" s="288"/>
      <c r="C70" s="289"/>
      <c r="D70" s="289"/>
      <c r="E70" s="289"/>
      <c r="F70" s="289"/>
      <c r="G70" s="289"/>
      <c r="H70" s="289"/>
      <c r="I70" s="289"/>
      <c r="J70" s="289"/>
      <c r="K70" s="289"/>
      <c r="L70" s="290"/>
      <c r="M70" s="9"/>
    </row>
    <row r="71" spans="1:19" x14ac:dyDescent="0.25">
      <c r="B71" s="288"/>
      <c r="C71" s="289"/>
      <c r="D71" s="289"/>
      <c r="E71" s="289"/>
      <c r="F71" s="289"/>
      <c r="G71" s="289"/>
      <c r="H71" s="289"/>
      <c r="I71" s="289"/>
      <c r="J71" s="289"/>
      <c r="K71" s="289"/>
      <c r="L71" s="290"/>
      <c r="M71" s="9"/>
    </row>
    <row r="72" spans="1:19" x14ac:dyDescent="0.25">
      <c r="B72" s="51"/>
      <c r="C72" s="48"/>
      <c r="D72" s="48"/>
      <c r="E72" s="48"/>
      <c r="F72" s="48"/>
      <c r="G72" s="48"/>
      <c r="H72" s="48"/>
      <c r="I72" s="48"/>
      <c r="J72" s="48"/>
      <c r="K72" s="48"/>
      <c r="L72" s="49"/>
      <c r="M72" s="9"/>
    </row>
    <row r="73" spans="1:19" s="6" customFormat="1" x14ac:dyDescent="0.25">
      <c r="A73" s="4"/>
      <c r="B73" s="13"/>
      <c r="C73" s="13"/>
      <c r="D73" s="3"/>
      <c r="E73" s="3"/>
      <c r="F73" s="3"/>
      <c r="G73" s="3"/>
      <c r="H73" s="3"/>
      <c r="I73" s="3"/>
      <c r="J73" s="3"/>
      <c r="K73" s="3"/>
      <c r="L73" s="3"/>
      <c r="O73" s="22"/>
      <c r="P73" s="22"/>
      <c r="Q73" s="9"/>
      <c r="R73" s="9"/>
      <c r="S73" s="9"/>
    </row>
    <row r="74" spans="1:19" s="2" customFormat="1" x14ac:dyDescent="0.25">
      <c r="A74" s="4"/>
      <c r="B74" s="266" t="str">
        <f>UPPER(IF(Intro!$G$29="English",O74,P74))</f>
        <v>DATE D'ÉCHÉANCE DU QUESTIONNAIRE</v>
      </c>
      <c r="C74" s="267" t="str">
        <f>UPPER(IF(Intro!$G$29="English",P74,Q74))</f>
        <v/>
      </c>
      <c r="D74" s="267" t="str">
        <f>UPPER(IF(Intro!$G$29="English",Q74,R74))</f>
        <v/>
      </c>
      <c r="E74" s="267" t="str">
        <f>UPPER(IF(Intro!$G$29="English",R74,S74))</f>
        <v/>
      </c>
      <c r="F74" s="267" t="str">
        <f>UPPER(IF(Intro!$G$29="English",S74,T74))</f>
        <v/>
      </c>
      <c r="G74" s="267"/>
      <c r="H74" s="267" t="str">
        <f>UPPER(IF(Intro!$G$29="English",T74,U74))</f>
        <v/>
      </c>
      <c r="I74" s="267" t="str">
        <f>UPPER(IF(Intro!$G$29="English",U74,V74))</f>
        <v/>
      </c>
      <c r="J74" s="267" t="str">
        <f>UPPER(IF(Intro!$G$29="English",V74,W74))</f>
        <v/>
      </c>
      <c r="K74" s="267" t="str">
        <f>UPPER(IF(Intro!$G$29="English",W74,X74))</f>
        <v/>
      </c>
      <c r="L74" s="268" t="str">
        <f>UPPER(IF(Intro!$G$29="English",X74,Y74))</f>
        <v/>
      </c>
      <c r="M74" s="6"/>
      <c r="N74" s="20"/>
      <c r="O74" s="8" t="s">
        <v>32</v>
      </c>
      <c r="P74" s="8" t="s">
        <v>33</v>
      </c>
      <c r="Q74" s="30"/>
      <c r="R74" s="30"/>
      <c r="S74" s="30"/>
    </row>
    <row r="75" spans="1:19" x14ac:dyDescent="0.25">
      <c r="B75" s="15"/>
      <c r="C75" s="25"/>
      <c r="D75" s="26"/>
      <c r="E75" s="26"/>
      <c r="F75" s="26"/>
      <c r="G75" s="26"/>
      <c r="H75" s="26"/>
      <c r="I75" s="26"/>
      <c r="J75" s="26"/>
      <c r="K75" s="26"/>
      <c r="L75" s="16"/>
      <c r="M75" s="9"/>
    </row>
    <row r="76" spans="1:19" x14ac:dyDescent="0.25">
      <c r="B76" s="53"/>
      <c r="C76" s="9"/>
      <c r="D76" s="291" t="str">
        <f>IF(Intro!$G$29="English",O76,P76)</f>
        <v>25 septembre 2026</v>
      </c>
      <c r="E76" s="292"/>
      <c r="F76" s="292"/>
      <c r="G76" s="292"/>
      <c r="H76" s="292"/>
      <c r="I76" s="292"/>
      <c r="J76" s="293"/>
      <c r="K76" s="9"/>
      <c r="L76" s="62"/>
      <c r="M76" s="9"/>
      <c r="O76" s="28" t="str">
        <f>Variables!B11</f>
        <v>September 25, 2026</v>
      </c>
      <c r="P76" s="28" t="str">
        <f>Variables!C11</f>
        <v>25 septembre 2026</v>
      </c>
    </row>
    <row r="77" spans="1:19" x14ac:dyDescent="0.25">
      <c r="B77" s="53"/>
      <c r="C77" s="9"/>
      <c r="D77" s="294"/>
      <c r="E77" s="295"/>
      <c r="F77" s="295"/>
      <c r="G77" s="295"/>
      <c r="H77" s="295"/>
      <c r="I77" s="295"/>
      <c r="J77" s="296"/>
      <c r="K77" s="9"/>
      <c r="L77" s="62"/>
      <c r="M77" s="9"/>
      <c r="O77" s="28"/>
      <c r="P77" s="28"/>
    </row>
    <row r="78" spans="1:19" x14ac:dyDescent="0.25">
      <c r="B78" s="51"/>
      <c r="C78" s="48"/>
      <c r="D78" s="48"/>
      <c r="E78" s="48"/>
      <c r="F78" s="48"/>
      <c r="G78" s="48"/>
      <c r="H78" s="48"/>
      <c r="I78" s="48"/>
      <c r="J78" s="48"/>
      <c r="K78" s="48"/>
      <c r="L78" s="49"/>
      <c r="M78" s="9"/>
    </row>
    <row r="79" spans="1:19" s="6" customFormat="1" x14ac:dyDescent="0.25">
      <c r="A79" s="4"/>
      <c r="B79" s="13"/>
      <c r="C79" s="13"/>
      <c r="D79" s="3"/>
      <c r="E79" s="3"/>
      <c r="F79" s="3"/>
      <c r="G79" s="3"/>
      <c r="H79" s="3"/>
      <c r="I79" s="3"/>
      <c r="J79" s="3"/>
      <c r="K79" s="3"/>
      <c r="L79" s="3"/>
      <c r="O79" s="22"/>
      <c r="P79" s="22"/>
      <c r="Q79" s="9"/>
      <c r="R79" s="9"/>
      <c r="S79" s="9"/>
    </row>
    <row r="80" spans="1:19" s="2" customFormat="1" x14ac:dyDescent="0.25">
      <c r="A80" s="4"/>
      <c r="B80" s="266" t="str">
        <f>IF(Intro!$G$29="English",O80,P80)</f>
        <v>QUESTIONNAIRE NON REMPLI</v>
      </c>
      <c r="C80" s="267" t="str">
        <f>UPPER(IF(Intro!$G$29="English",P80,Q80))</f>
        <v/>
      </c>
      <c r="D80" s="267" t="str">
        <f>UPPER(IF(Intro!$G$29="English",Q80,R80))</f>
        <v/>
      </c>
      <c r="E80" s="267" t="str">
        <f>UPPER(IF(Intro!$G$29="English",R80,S80))</f>
        <v/>
      </c>
      <c r="F80" s="267" t="str">
        <f>UPPER(IF(Intro!$G$29="English",S80,T80))</f>
        <v/>
      </c>
      <c r="G80" s="267"/>
      <c r="H80" s="267" t="str">
        <f>UPPER(IF(Intro!$G$29="English",T80,U80))</f>
        <v/>
      </c>
      <c r="I80" s="267" t="str">
        <f>UPPER(IF(Intro!$G$29="English",U80,V80))</f>
        <v/>
      </c>
      <c r="J80" s="267" t="str">
        <f>UPPER(IF(Intro!$G$29="English",V80,W80))</f>
        <v/>
      </c>
      <c r="K80" s="267" t="str">
        <f>UPPER(IF(Intro!$G$29="English",W80,X80))</f>
        <v/>
      </c>
      <c r="L80" s="268" t="str">
        <f>UPPER(IF(Intro!$G$29="English",X80,Y80))</f>
        <v/>
      </c>
      <c r="M80" s="6"/>
      <c r="N80" s="20"/>
      <c r="O80" s="18" t="s">
        <v>203</v>
      </c>
      <c r="P80" s="18" t="s">
        <v>204</v>
      </c>
      <c r="Q80" s="30"/>
      <c r="R80" s="30"/>
      <c r="S80" s="30"/>
    </row>
    <row r="81" spans="1:19" x14ac:dyDescent="0.25">
      <c r="B81" s="15"/>
      <c r="C81" s="25"/>
      <c r="D81" s="26"/>
      <c r="E81" s="26"/>
      <c r="F81" s="26"/>
      <c r="G81" s="26"/>
      <c r="H81" s="26"/>
      <c r="I81" s="26"/>
      <c r="J81" s="26"/>
      <c r="K81" s="26"/>
      <c r="L81" s="16"/>
      <c r="M81" s="9"/>
    </row>
    <row r="82" spans="1:19" x14ac:dyDescent="0.25">
      <c r="B82" s="255" t="str">
        <f>IF(Intro!$G$29="English",O82,P82)</f>
        <v>Si le questionnaire n’est pas rempli dans les délais impartis, le Tribunal peut rendre une ordonnance de production, aux termes de l’article 17 de la Loi sur le Tribunal canadien du commerce extérieur, afin d’exiger la production d’une réponse au questionnaire.</v>
      </c>
      <c r="C82" s="256"/>
      <c r="D82" s="256"/>
      <c r="E82" s="256"/>
      <c r="F82" s="256"/>
      <c r="G82" s="256"/>
      <c r="H82" s="256"/>
      <c r="I82" s="256"/>
      <c r="J82" s="256"/>
      <c r="K82" s="256"/>
      <c r="L82" s="257"/>
      <c r="M82" s="9"/>
      <c r="O82" s="9" t="s">
        <v>71</v>
      </c>
      <c r="P82" s="9" t="s">
        <v>160</v>
      </c>
    </row>
    <row r="83" spans="1:19" x14ac:dyDescent="0.25">
      <c r="B83" s="255"/>
      <c r="C83" s="256"/>
      <c r="D83" s="256"/>
      <c r="E83" s="256"/>
      <c r="F83" s="256"/>
      <c r="G83" s="256"/>
      <c r="H83" s="256"/>
      <c r="I83" s="256"/>
      <c r="J83" s="256"/>
      <c r="K83" s="256"/>
      <c r="L83" s="257"/>
      <c r="M83" s="9"/>
    </row>
    <row r="84" spans="1:19" x14ac:dyDescent="0.25">
      <c r="B84" s="51"/>
      <c r="C84" s="48"/>
      <c r="D84" s="48"/>
      <c r="E84" s="48"/>
      <c r="F84" s="48"/>
      <c r="G84" s="48"/>
      <c r="H84" s="48"/>
      <c r="I84" s="48"/>
      <c r="J84" s="48"/>
      <c r="K84" s="48"/>
      <c r="L84" s="49"/>
      <c r="M84" s="9"/>
    </row>
    <row r="85" spans="1:19" s="6" customFormat="1" x14ac:dyDescent="0.25">
      <c r="A85" s="4"/>
      <c r="B85" s="13"/>
      <c r="C85" s="13"/>
      <c r="D85" s="3"/>
      <c r="E85" s="3"/>
      <c r="F85" s="3"/>
      <c r="G85" s="3"/>
      <c r="H85" s="3"/>
      <c r="I85" s="3"/>
      <c r="J85" s="3"/>
      <c r="K85" s="3"/>
      <c r="L85" s="3"/>
      <c r="O85" s="22"/>
      <c r="P85" s="22"/>
      <c r="Q85" s="9"/>
      <c r="R85" s="9"/>
      <c r="S85" s="9"/>
    </row>
    <row r="86" spans="1:19" x14ac:dyDescent="0.25">
      <c r="B86" s="321" t="str">
        <f>IF(Intro!$G$29="English",O86,P86)</f>
        <v>RENSEIGNEMENTS SUR L’ENTREPRISE</v>
      </c>
      <c r="C86" s="322"/>
      <c r="D86" s="322"/>
      <c r="E86" s="322"/>
      <c r="F86" s="322"/>
      <c r="G86" s="322"/>
      <c r="H86" s="322"/>
      <c r="I86" s="322"/>
      <c r="J86" s="322"/>
      <c r="K86" s="322"/>
      <c r="L86" s="323"/>
      <c r="M86" s="9"/>
      <c r="O86" s="9" t="s">
        <v>25</v>
      </c>
      <c r="P86" s="9" t="s">
        <v>26</v>
      </c>
    </row>
    <row r="87" spans="1:19" x14ac:dyDescent="0.25">
      <c r="B87" s="15"/>
      <c r="C87" s="25"/>
      <c r="D87" s="26"/>
      <c r="E87" s="26"/>
      <c r="F87" s="26"/>
      <c r="G87" s="26"/>
      <c r="H87" s="26"/>
      <c r="I87" s="26"/>
      <c r="J87" s="26"/>
      <c r="K87" s="26"/>
      <c r="L87" s="16"/>
      <c r="M87" s="9"/>
    </row>
    <row r="88" spans="1:19" x14ac:dyDescent="0.25">
      <c r="B88" s="297" t="str">
        <f>IF(Intro!$G$29="English",O88,P88)</f>
        <v>Dénomination sociale 
(en français et en anglais, le cas échéant)</v>
      </c>
      <c r="C88" s="298"/>
      <c r="D88" s="298"/>
      <c r="E88" s="317"/>
      <c r="F88" s="317"/>
      <c r="G88" s="317"/>
      <c r="H88" s="317"/>
      <c r="I88" s="317"/>
      <c r="J88" s="317"/>
      <c r="K88" s="317"/>
      <c r="L88" s="318"/>
      <c r="M88" s="9"/>
      <c r="O88" s="17" t="s">
        <v>148</v>
      </c>
      <c r="P88" s="9" t="s">
        <v>126</v>
      </c>
    </row>
    <row r="89" spans="1:19" x14ac:dyDescent="0.25">
      <c r="B89" s="297"/>
      <c r="C89" s="298"/>
      <c r="D89" s="298"/>
      <c r="E89" s="319"/>
      <c r="F89" s="319"/>
      <c r="G89" s="319"/>
      <c r="H89" s="319"/>
      <c r="I89" s="319"/>
      <c r="J89" s="319"/>
      <c r="K89" s="319"/>
      <c r="L89" s="320"/>
      <c r="M89" s="9"/>
      <c r="O89" s="17"/>
    </row>
    <row r="90" spans="1:19" x14ac:dyDescent="0.25">
      <c r="B90" s="297" t="str">
        <f>IF(Intro!$G$29="English",O90,P90)</f>
        <v>Adresse de l'entreprise</v>
      </c>
      <c r="C90" s="299"/>
      <c r="D90" s="299"/>
      <c r="E90" s="317"/>
      <c r="F90" s="317"/>
      <c r="G90" s="317"/>
      <c r="H90" s="317"/>
      <c r="I90" s="317"/>
      <c r="J90" s="317"/>
      <c r="K90" s="317"/>
      <c r="L90" s="318"/>
      <c r="M90" s="9"/>
      <c r="O90" s="17" t="s">
        <v>2</v>
      </c>
      <c r="P90" s="9" t="s">
        <v>3</v>
      </c>
    </row>
    <row r="91" spans="1:19" x14ac:dyDescent="0.25">
      <c r="B91" s="300"/>
      <c r="C91" s="301"/>
      <c r="D91" s="301"/>
      <c r="E91" s="319"/>
      <c r="F91" s="319"/>
      <c r="G91" s="319"/>
      <c r="H91" s="319"/>
      <c r="I91" s="319"/>
      <c r="J91" s="319"/>
      <c r="K91" s="319"/>
      <c r="L91" s="320"/>
      <c r="M91" s="9"/>
      <c r="O91" s="17"/>
    </row>
    <row r="92" spans="1:19" x14ac:dyDescent="0.25">
      <c r="B92" s="297" t="str">
        <f>IF(Intro!$G$29="English",O92,P92)</f>
        <v>Adresse du site Web</v>
      </c>
      <c r="C92" s="299"/>
      <c r="D92" s="299"/>
      <c r="E92" s="317"/>
      <c r="F92" s="317"/>
      <c r="G92" s="317"/>
      <c r="H92" s="317"/>
      <c r="I92" s="317"/>
      <c r="J92" s="317"/>
      <c r="K92" s="317"/>
      <c r="L92" s="318"/>
      <c r="M92" s="9"/>
      <c r="O92" s="17" t="s">
        <v>30</v>
      </c>
      <c r="P92" s="9" t="s">
        <v>4</v>
      </c>
    </row>
    <row r="93" spans="1:19" x14ac:dyDescent="0.25">
      <c r="B93" s="300"/>
      <c r="C93" s="301"/>
      <c r="D93" s="301"/>
      <c r="E93" s="319"/>
      <c r="F93" s="319"/>
      <c r="G93" s="319"/>
      <c r="H93" s="319"/>
      <c r="I93" s="319"/>
      <c r="J93" s="319"/>
      <c r="K93" s="319"/>
      <c r="L93" s="320"/>
      <c r="M93" s="9"/>
      <c r="O93" s="17"/>
    </row>
    <row r="94" spans="1:19" x14ac:dyDescent="0.25">
      <c r="B94" s="15"/>
      <c r="C94" s="25"/>
      <c r="D94" s="26"/>
      <c r="E94" s="26"/>
      <c r="F94" s="26"/>
      <c r="G94" s="26"/>
      <c r="H94" s="26"/>
      <c r="I94" s="26"/>
      <c r="J94" s="26"/>
      <c r="K94" s="26"/>
      <c r="L94" s="16"/>
      <c r="M94" s="9"/>
    </row>
    <row r="95" spans="1:19" x14ac:dyDescent="0.25">
      <c r="B95" s="255" t="str">
        <f>IF(Intro!$G$29="English",O95,P95)</f>
        <v xml:space="preserve">Si votre entreprise a plus d’un emplacement, d’une installation ou d’un point de vente, transmettez une réponse consolidée au questionnaire.
</v>
      </c>
      <c r="C95" s="256"/>
      <c r="D95" s="256"/>
      <c r="E95" s="256"/>
      <c r="F95" s="256"/>
      <c r="G95" s="256"/>
      <c r="H95" s="256"/>
      <c r="I95" s="256"/>
      <c r="J95" s="256"/>
      <c r="K95" s="256"/>
      <c r="L95" s="257"/>
      <c r="M95" s="9"/>
      <c r="O95" s="9" t="s">
        <v>112</v>
      </c>
      <c r="P95" s="9" t="s">
        <v>113</v>
      </c>
    </row>
    <row r="96" spans="1:19" x14ac:dyDescent="0.25">
      <c r="B96" s="330" t="str">
        <f>IF(Intro!$G$29="English",O96,P96)</f>
        <v>Fournissez les noms et adresses des autres emplacements, installations et points de vente au Canada au nom de laquelle votre entreprise répond. </v>
      </c>
      <c r="C96" s="331"/>
      <c r="D96" s="331"/>
      <c r="E96" s="336"/>
      <c r="F96" s="336"/>
      <c r="G96" s="336"/>
      <c r="H96" s="336"/>
      <c r="I96" s="336"/>
      <c r="J96" s="336"/>
      <c r="K96" s="336"/>
      <c r="L96" s="337"/>
      <c r="M96" s="9"/>
      <c r="O96" s="17" t="s">
        <v>23</v>
      </c>
      <c r="P96" s="9" t="s">
        <v>43</v>
      </c>
    </row>
    <row r="97" spans="2:16" x14ac:dyDescent="0.25">
      <c r="B97" s="332"/>
      <c r="C97" s="333"/>
      <c r="D97" s="333"/>
      <c r="E97" s="338"/>
      <c r="F97" s="338"/>
      <c r="G97" s="338"/>
      <c r="H97" s="338"/>
      <c r="I97" s="338"/>
      <c r="J97" s="338"/>
      <c r="K97" s="338"/>
      <c r="L97" s="339"/>
      <c r="M97" s="9"/>
      <c r="O97" s="17"/>
    </row>
    <row r="98" spans="2:16" x14ac:dyDescent="0.25">
      <c r="B98" s="332"/>
      <c r="C98" s="333"/>
      <c r="D98" s="333"/>
      <c r="E98" s="338"/>
      <c r="F98" s="338"/>
      <c r="G98" s="338"/>
      <c r="H98" s="338"/>
      <c r="I98" s="338"/>
      <c r="J98" s="338"/>
      <c r="K98" s="338"/>
      <c r="L98" s="339"/>
      <c r="M98" s="9"/>
      <c r="O98" s="17"/>
    </row>
    <row r="99" spans="2:16" x14ac:dyDescent="0.25">
      <c r="B99" s="332"/>
      <c r="C99" s="333"/>
      <c r="D99" s="333"/>
      <c r="E99" s="338"/>
      <c r="F99" s="338"/>
      <c r="G99" s="338"/>
      <c r="H99" s="338"/>
      <c r="I99" s="338"/>
      <c r="J99" s="338"/>
      <c r="K99" s="338"/>
      <c r="L99" s="339"/>
      <c r="M99" s="9"/>
      <c r="O99" s="17"/>
    </row>
    <row r="100" spans="2:16" x14ac:dyDescent="0.25">
      <c r="B100" s="332"/>
      <c r="C100" s="333"/>
      <c r="D100" s="333"/>
      <c r="E100" s="338"/>
      <c r="F100" s="338"/>
      <c r="G100" s="338"/>
      <c r="H100" s="338"/>
      <c r="I100" s="338"/>
      <c r="J100" s="338"/>
      <c r="K100" s="338"/>
      <c r="L100" s="339"/>
      <c r="M100" s="9"/>
      <c r="O100" s="17"/>
    </row>
    <row r="101" spans="2:16" x14ac:dyDescent="0.25">
      <c r="B101" s="332"/>
      <c r="C101" s="333"/>
      <c r="D101" s="333"/>
      <c r="E101" s="338"/>
      <c r="F101" s="338"/>
      <c r="G101" s="338"/>
      <c r="H101" s="338"/>
      <c r="I101" s="338"/>
      <c r="J101" s="338"/>
      <c r="K101" s="338"/>
      <c r="L101" s="339"/>
      <c r="M101" s="9"/>
      <c r="O101" s="17"/>
    </row>
    <row r="102" spans="2:16" x14ac:dyDescent="0.25">
      <c r="B102" s="332"/>
      <c r="C102" s="333"/>
      <c r="D102" s="333"/>
      <c r="E102" s="338"/>
      <c r="F102" s="338"/>
      <c r="G102" s="338"/>
      <c r="H102" s="338"/>
      <c r="I102" s="338"/>
      <c r="J102" s="338"/>
      <c r="K102" s="338"/>
      <c r="L102" s="339"/>
      <c r="M102" s="9"/>
      <c r="O102" s="17"/>
    </row>
    <row r="103" spans="2:16" x14ac:dyDescent="0.25">
      <c r="B103" s="332"/>
      <c r="C103" s="333"/>
      <c r="D103" s="333"/>
      <c r="E103" s="338"/>
      <c r="F103" s="338"/>
      <c r="G103" s="338"/>
      <c r="H103" s="338"/>
      <c r="I103" s="338"/>
      <c r="J103" s="338"/>
      <c r="K103" s="338"/>
      <c r="L103" s="339"/>
      <c r="M103" s="9"/>
      <c r="O103" s="17"/>
    </row>
    <row r="104" spans="2:16" x14ac:dyDescent="0.25">
      <c r="B104" s="332"/>
      <c r="C104" s="333"/>
      <c r="D104" s="333"/>
      <c r="E104" s="338"/>
      <c r="F104" s="338"/>
      <c r="G104" s="338"/>
      <c r="H104" s="338"/>
      <c r="I104" s="338"/>
      <c r="J104" s="338"/>
      <c r="K104" s="338"/>
      <c r="L104" s="339"/>
      <c r="M104" s="9"/>
      <c r="O104" s="17"/>
    </row>
    <row r="105" spans="2:16" x14ac:dyDescent="0.25">
      <c r="B105" s="334"/>
      <c r="C105" s="335"/>
      <c r="D105" s="335"/>
      <c r="E105" s="340"/>
      <c r="F105" s="340"/>
      <c r="G105" s="340"/>
      <c r="H105" s="340"/>
      <c r="I105" s="340"/>
      <c r="J105" s="340"/>
      <c r="K105" s="340"/>
      <c r="L105" s="341"/>
      <c r="M105" s="9"/>
      <c r="O105" s="17"/>
    </row>
    <row r="106" spans="2:16" x14ac:dyDescent="0.25">
      <c r="B106" s="51"/>
      <c r="C106" s="48"/>
      <c r="D106" s="48"/>
      <c r="E106" s="48"/>
      <c r="F106" s="48"/>
      <c r="G106" s="48"/>
      <c r="H106" s="48"/>
      <c r="I106" s="48"/>
      <c r="J106" s="48"/>
      <c r="K106" s="48"/>
      <c r="L106" s="49"/>
      <c r="M106" s="9"/>
    </row>
    <row r="108" spans="2:16" x14ac:dyDescent="0.25">
      <c r="B108" s="263" t="str">
        <f>IF(Intro!$G$29="English",O108,P108)</f>
        <v>ATTESTATION</v>
      </c>
      <c r="C108" s="264"/>
      <c r="D108" s="264"/>
      <c r="E108" s="264"/>
      <c r="F108" s="264"/>
      <c r="G108" s="264"/>
      <c r="H108" s="264"/>
      <c r="I108" s="264"/>
      <c r="J108" s="264"/>
      <c r="K108" s="264"/>
      <c r="L108" s="265"/>
      <c r="M108" s="9"/>
      <c r="O108" s="9" t="s">
        <v>28</v>
      </c>
      <c r="P108" s="9" t="s">
        <v>29</v>
      </c>
    </row>
    <row r="109" spans="2:16" x14ac:dyDescent="0.25">
      <c r="B109" s="15"/>
      <c r="C109" s="25"/>
      <c r="D109" s="26"/>
      <c r="E109" s="26"/>
      <c r="F109" s="26"/>
      <c r="G109" s="26"/>
      <c r="H109" s="26"/>
      <c r="I109" s="26"/>
      <c r="J109" s="26"/>
      <c r="K109" s="26"/>
      <c r="L109" s="16"/>
      <c r="M109" s="9"/>
    </row>
    <row r="110" spans="2:16" x14ac:dyDescent="0.25">
      <c r="B110" s="327" t="str">
        <f>IF(Intro!$G$29="English",O110,P110)</f>
        <v xml:space="preserve">Le soussigné déclare que, pour autant qu'il sache, les renseignements fournis aux présentes sont complets et exacts.
</v>
      </c>
      <c r="C110" s="328"/>
      <c r="D110" s="328"/>
      <c r="E110" s="328"/>
      <c r="F110" s="328"/>
      <c r="G110" s="328"/>
      <c r="H110" s="328"/>
      <c r="I110" s="328"/>
      <c r="J110" s="328"/>
      <c r="K110" s="328"/>
      <c r="L110" s="329"/>
      <c r="M110" s="9"/>
      <c r="O110" s="9" t="s">
        <v>146</v>
      </c>
      <c r="P110" s="8" t="s">
        <v>147</v>
      </c>
    </row>
    <row r="111" spans="2:16" x14ac:dyDescent="0.25">
      <c r="B111" s="53"/>
      <c r="C111" s="29"/>
      <c r="D111" s="29"/>
      <c r="E111" s="29"/>
      <c r="F111" s="29"/>
      <c r="G111" s="29"/>
      <c r="H111" s="29"/>
      <c r="I111" s="29"/>
      <c r="J111" s="29"/>
      <c r="K111" s="29"/>
      <c r="L111" s="42"/>
      <c r="M111" s="9"/>
    </row>
    <row r="112" spans="2:16" x14ac:dyDescent="0.25">
      <c r="B112" s="297" t="str">
        <f>IF(Intro!$G$29="English",O112,P112)</f>
        <v>Nom du représentant autorisé</v>
      </c>
      <c r="C112" s="298"/>
      <c r="D112" s="298"/>
      <c r="E112" s="317"/>
      <c r="F112" s="317"/>
      <c r="G112" s="317"/>
      <c r="H112" s="317"/>
      <c r="I112" s="317"/>
      <c r="J112" s="317"/>
      <c r="K112" s="317"/>
      <c r="L112" s="318"/>
      <c r="M112" s="9"/>
      <c r="O112" s="17" t="s">
        <v>5</v>
      </c>
      <c r="P112" s="9" t="s">
        <v>6</v>
      </c>
    </row>
    <row r="113" spans="1:19" x14ac:dyDescent="0.25">
      <c r="B113" s="297"/>
      <c r="C113" s="298"/>
      <c r="D113" s="298"/>
      <c r="E113" s="319"/>
      <c r="F113" s="319"/>
      <c r="G113" s="319"/>
      <c r="H113" s="319"/>
      <c r="I113" s="319"/>
      <c r="J113" s="319"/>
      <c r="K113" s="319"/>
      <c r="L113" s="320"/>
      <c r="M113" s="9"/>
      <c r="O113" s="17"/>
    </row>
    <row r="114" spans="1:19" x14ac:dyDescent="0.25">
      <c r="B114" s="297" t="str">
        <f>IF(Intro!$G$29="English",O114,P114)</f>
        <v>Titre du représentant autorisé</v>
      </c>
      <c r="C114" s="298"/>
      <c r="D114" s="299"/>
      <c r="E114" s="317"/>
      <c r="F114" s="317"/>
      <c r="G114" s="317"/>
      <c r="H114" s="317"/>
      <c r="I114" s="317"/>
      <c r="J114" s="317"/>
      <c r="K114" s="317"/>
      <c r="L114" s="318"/>
      <c r="M114" s="9"/>
      <c r="O114" s="17" t="s">
        <v>7</v>
      </c>
      <c r="P114" s="9" t="s">
        <v>8</v>
      </c>
    </row>
    <row r="115" spans="1:19" x14ac:dyDescent="0.25">
      <c r="B115" s="300"/>
      <c r="C115" s="301"/>
      <c r="D115" s="301"/>
      <c r="E115" s="319"/>
      <c r="F115" s="319"/>
      <c r="G115" s="319"/>
      <c r="H115" s="319"/>
      <c r="I115" s="319"/>
      <c r="J115" s="319"/>
      <c r="K115" s="319"/>
      <c r="L115" s="320"/>
      <c r="M115" s="9"/>
      <c r="O115" s="17"/>
    </row>
    <row r="116" spans="1:19" x14ac:dyDescent="0.25">
      <c r="B116" s="297" t="str">
        <f>IF(Intro!$G$29="English",O116,P116)</f>
        <v>Adresse de courrier électronique</v>
      </c>
      <c r="C116" s="298"/>
      <c r="D116" s="299"/>
      <c r="E116" s="317"/>
      <c r="F116" s="317"/>
      <c r="G116" s="317"/>
      <c r="H116" s="317"/>
      <c r="I116" s="317"/>
      <c r="J116" s="317"/>
      <c r="K116" s="317"/>
      <c r="L116" s="318"/>
      <c r="M116" s="9"/>
      <c r="O116" s="17" t="s">
        <v>9</v>
      </c>
      <c r="P116" s="9" t="s">
        <v>44</v>
      </c>
    </row>
    <row r="117" spans="1:19" x14ac:dyDescent="0.25">
      <c r="B117" s="300"/>
      <c r="C117" s="301"/>
      <c r="D117" s="301"/>
      <c r="E117" s="319"/>
      <c r="F117" s="319"/>
      <c r="G117" s="319"/>
      <c r="H117" s="319"/>
      <c r="I117" s="319"/>
      <c r="J117" s="319"/>
      <c r="K117" s="319"/>
      <c r="L117" s="320"/>
      <c r="M117" s="9"/>
      <c r="O117" s="17"/>
    </row>
    <row r="118" spans="1:19" x14ac:dyDescent="0.25">
      <c r="B118" s="297" t="str">
        <f>IF(Intro!$G$29="English",O118,P118)</f>
        <v>Téléphone</v>
      </c>
      <c r="C118" s="298"/>
      <c r="D118" s="299"/>
      <c r="E118" s="317"/>
      <c r="F118" s="317"/>
      <c r="G118" s="317"/>
      <c r="H118" s="317"/>
      <c r="I118" s="317"/>
      <c r="J118" s="317"/>
      <c r="K118" s="317"/>
      <c r="L118" s="318"/>
      <c r="M118" s="9"/>
      <c r="O118" s="17" t="s">
        <v>10</v>
      </c>
      <c r="P118" s="9" t="s">
        <v>11</v>
      </c>
    </row>
    <row r="119" spans="1:19" x14ac:dyDescent="0.25">
      <c r="B119" s="300"/>
      <c r="C119" s="301"/>
      <c r="D119" s="301"/>
      <c r="E119" s="319"/>
      <c r="F119" s="319"/>
      <c r="G119" s="319"/>
      <c r="H119" s="319"/>
      <c r="I119" s="319"/>
      <c r="J119" s="319"/>
      <c r="K119" s="319"/>
      <c r="L119" s="320"/>
      <c r="M119" s="9"/>
      <c r="O119" s="17"/>
    </row>
    <row r="120" spans="1:19" x14ac:dyDescent="0.25">
      <c r="B120" s="297" t="s">
        <v>45</v>
      </c>
      <c r="C120" s="298"/>
      <c r="D120" s="299"/>
      <c r="E120" s="317"/>
      <c r="F120" s="317"/>
      <c r="G120" s="317"/>
      <c r="H120" s="317"/>
      <c r="I120" s="317"/>
      <c r="J120" s="317"/>
      <c r="K120" s="317"/>
      <c r="L120" s="318"/>
      <c r="M120" s="9"/>
      <c r="O120" s="17"/>
    </row>
    <row r="121" spans="1:19" x14ac:dyDescent="0.25">
      <c r="B121" s="300"/>
      <c r="C121" s="301"/>
      <c r="D121" s="301"/>
      <c r="E121" s="319"/>
      <c r="F121" s="319"/>
      <c r="G121" s="319"/>
      <c r="H121" s="319"/>
      <c r="I121" s="319"/>
      <c r="J121" s="319"/>
      <c r="K121" s="319"/>
      <c r="L121" s="320"/>
      <c r="M121" s="9"/>
      <c r="O121" s="17"/>
    </row>
    <row r="122" spans="1:19" x14ac:dyDescent="0.25">
      <c r="B122" s="53"/>
      <c r="C122" s="29"/>
      <c r="D122" s="29"/>
      <c r="E122" s="29"/>
      <c r="F122" s="29"/>
      <c r="G122" s="29"/>
      <c r="H122" s="29"/>
      <c r="I122" s="29"/>
      <c r="J122" s="29"/>
      <c r="K122" s="29"/>
      <c r="L122" s="42"/>
      <c r="M122" s="9"/>
    </row>
    <row r="123" spans="1:19" ht="21" x14ac:dyDescent="0.25">
      <c r="B123" s="84"/>
      <c r="C123" s="46"/>
      <c r="D123" s="46"/>
      <c r="E123" s="46"/>
      <c r="F123" s="47"/>
      <c r="H123" s="86" t="str">
        <f>IF(Intro!$G$29="English",O123,P123)</f>
        <v>Je comprends que le fait de cocher cette case constitue ma signature juridiquement contraignante.</v>
      </c>
      <c r="I123" s="76"/>
      <c r="J123" s="31"/>
      <c r="K123" s="31"/>
      <c r="L123" s="32"/>
      <c r="M123" s="9"/>
      <c r="O123" s="17" t="s">
        <v>35</v>
      </c>
      <c r="P123" s="9" t="s">
        <v>36</v>
      </c>
    </row>
    <row r="124" spans="1:19" x14ac:dyDescent="0.25">
      <c r="B124" s="51"/>
      <c r="C124" s="48"/>
      <c r="D124" s="48"/>
      <c r="E124" s="48"/>
      <c r="F124" s="48"/>
      <c r="G124" s="48"/>
      <c r="H124" s="48"/>
      <c r="I124" s="48"/>
      <c r="J124" s="48"/>
      <c r="K124" s="48"/>
      <c r="L124" s="49"/>
      <c r="M124" s="9"/>
    </row>
    <row r="125" spans="1:19" s="6" customFormat="1" x14ac:dyDescent="0.25">
      <c r="A125" s="4"/>
      <c r="B125" s="13"/>
      <c r="C125" s="13"/>
      <c r="D125" s="3"/>
      <c r="E125" s="3"/>
      <c r="F125" s="3"/>
      <c r="G125" s="3"/>
      <c r="H125" s="3"/>
      <c r="I125" s="3"/>
      <c r="J125" s="3"/>
      <c r="K125" s="3"/>
      <c r="L125" s="3"/>
      <c r="O125" s="22"/>
      <c r="P125" s="22"/>
      <c r="Q125" s="9"/>
      <c r="R125" s="9"/>
      <c r="S125" s="9"/>
    </row>
    <row r="126" spans="1:19" s="2" customFormat="1" x14ac:dyDescent="0.25">
      <c r="A126" s="4"/>
      <c r="B126" s="266" t="str">
        <f>IF(Intro!$G$29="English",O126,P126)</f>
        <v>TRANSMISSION DU QUESTIONNAIRE REMPLI</v>
      </c>
      <c r="C126" s="267" t="str">
        <f>UPPER(IF(Intro!$G$29="English",P126,Q126))</f>
        <v/>
      </c>
      <c r="D126" s="267" t="str">
        <f>UPPER(IF(Intro!$G$29="English",Q126,R126))</f>
        <v/>
      </c>
      <c r="E126" s="267" t="str">
        <f>UPPER(IF(Intro!$G$29="English",R126,S126))</f>
        <v/>
      </c>
      <c r="F126" s="267" t="str">
        <f>UPPER(IF(Intro!$G$29="English",S126,T126))</f>
        <v/>
      </c>
      <c r="G126" s="267"/>
      <c r="H126" s="267" t="str">
        <f>UPPER(IF(Intro!$G$29="English",T126,U126))</f>
        <v/>
      </c>
      <c r="I126" s="267" t="str">
        <f>UPPER(IF(Intro!$G$29="English",U126,V126))</f>
        <v/>
      </c>
      <c r="J126" s="267" t="str">
        <f>UPPER(IF(Intro!$G$29="English",V126,W126))</f>
        <v/>
      </c>
      <c r="K126" s="267" t="str">
        <f>UPPER(IF(Intro!$G$29="English",W126,X126))</f>
        <v/>
      </c>
      <c r="L126" s="268" t="str">
        <f>UPPER(IF(Intro!$G$29="English",X126,Y126))</f>
        <v/>
      </c>
      <c r="M126" s="6"/>
      <c r="N126" s="20"/>
      <c r="O126" s="8" t="s">
        <v>42</v>
      </c>
      <c r="P126" s="8" t="s">
        <v>0</v>
      </c>
      <c r="Q126" s="30"/>
      <c r="R126" s="30"/>
      <c r="S126" s="30"/>
    </row>
    <row r="127" spans="1:19" x14ac:dyDescent="0.25">
      <c r="B127" s="15"/>
      <c r="C127" s="25"/>
      <c r="D127" s="26"/>
      <c r="E127" s="26"/>
      <c r="F127" s="26"/>
      <c r="G127" s="26"/>
      <c r="H127" s="26"/>
      <c r="I127" s="26"/>
      <c r="J127" s="26"/>
      <c r="K127" s="26"/>
      <c r="L127" s="16"/>
      <c r="M127" s="9"/>
    </row>
    <row r="128" spans="1:19" x14ac:dyDescent="0.25">
      <c r="B128" s="255" t="str">
        <f>IF(Intro!$G$29="English",O128,P128)</f>
        <v>Retournez le questionnaire rempli en utilisant l’une des options suivantes :</v>
      </c>
      <c r="C128" s="256"/>
      <c r="D128" s="256"/>
      <c r="E128" s="256"/>
      <c r="F128" s="256"/>
      <c r="G128" s="256"/>
      <c r="H128" s="256"/>
      <c r="I128" s="256"/>
      <c r="J128" s="256"/>
      <c r="K128" s="256"/>
      <c r="L128" s="257"/>
      <c r="M128" s="9"/>
      <c r="O128" s="9" t="s">
        <v>72</v>
      </c>
      <c r="P128" s="9" t="s">
        <v>115</v>
      </c>
    </row>
    <row r="129" spans="1:19" x14ac:dyDescent="0.25">
      <c r="B129" s="324" t="str">
        <f>IF($G$29="English",HYPERLINK("https://e-filing-depot-electronique.citt-tcce.gc.ca/submitNonRegisteredUser-eng.aspx","1. Secure E-filing service;"),IF($G$29="Français",HYPERLINK("https://e-filing-depot-electronique.citt-tcce.gc.ca/submitNonRegisteredUser-fra.aspx?","1. Service sécurisé de dépôt électronique;"),""))</f>
        <v>1. Service sécurisé de dépôt électronique;</v>
      </c>
      <c r="C129" s="325"/>
      <c r="D129" s="325"/>
      <c r="E129" s="325"/>
      <c r="F129" s="325"/>
      <c r="G129" s="325"/>
      <c r="H129" s="325"/>
      <c r="I129" s="325"/>
      <c r="J129" s="325"/>
      <c r="K129" s="325"/>
      <c r="L129" s="326"/>
      <c r="M129" s="9"/>
    </row>
    <row r="130" spans="1:19" x14ac:dyDescent="0.25">
      <c r="B130" s="342" t="str">
        <f>IF(Intro!$G$29="English",O130,P130)</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30" s="343"/>
      <c r="D130" s="343"/>
      <c r="E130" s="343"/>
      <c r="F130" s="343"/>
      <c r="G130" s="343"/>
      <c r="H130" s="343"/>
      <c r="I130" s="343"/>
      <c r="J130" s="343"/>
      <c r="K130" s="343"/>
      <c r="L130" s="344"/>
      <c r="M130" s="9"/>
      <c r="O130" s="9" t="s">
        <v>114</v>
      </c>
      <c r="P130" s="9" t="s">
        <v>116</v>
      </c>
    </row>
    <row r="131" spans="1:19" x14ac:dyDescent="0.25">
      <c r="B131" s="342"/>
      <c r="C131" s="343"/>
      <c r="D131" s="343"/>
      <c r="E131" s="343"/>
      <c r="F131" s="343"/>
      <c r="G131" s="343"/>
      <c r="H131" s="343"/>
      <c r="I131" s="343"/>
      <c r="J131" s="343"/>
      <c r="K131" s="343"/>
      <c r="L131" s="344"/>
      <c r="M131" s="9"/>
    </row>
    <row r="132" spans="1:19" x14ac:dyDescent="0.25">
      <c r="B132" s="260" t="str">
        <f>IF(Intro!$G$29="English",O132,P132)</f>
        <v>2. Par courriel à l'adresse tcce-citt@tribunal.gc.ca si vous acceptez les risques connexes et vous transmettez des renseignements qui sont ceux de votre entreprise seulement.</v>
      </c>
      <c r="C132" s="261"/>
      <c r="D132" s="261"/>
      <c r="E132" s="261"/>
      <c r="F132" s="261"/>
      <c r="G132" s="261"/>
      <c r="H132" s="261"/>
      <c r="I132" s="261"/>
      <c r="J132" s="261"/>
      <c r="K132" s="261"/>
      <c r="L132" s="262"/>
      <c r="M132" s="9"/>
      <c r="O132" s="9" t="s">
        <v>182</v>
      </c>
      <c r="P132" s="9" t="s">
        <v>183</v>
      </c>
    </row>
    <row r="133" spans="1:19" x14ac:dyDescent="0.25">
      <c r="B133" s="51"/>
      <c r="C133" s="48"/>
      <c r="D133" s="48"/>
      <c r="E133" s="48"/>
      <c r="F133" s="48"/>
      <c r="G133" s="48"/>
      <c r="H133" s="48"/>
      <c r="I133" s="48"/>
      <c r="J133" s="48"/>
      <c r="K133" s="48"/>
      <c r="L133" s="49"/>
      <c r="M133" s="9"/>
      <c r="N133" s="8"/>
    </row>
    <row r="135" spans="1:19" s="2" customFormat="1" x14ac:dyDescent="0.25">
      <c r="A135" s="4"/>
      <c r="B135" s="266" t="s">
        <v>205</v>
      </c>
      <c r="C135" s="267" t="str">
        <f>UPPER(IF(Intro!$G$29="English",P135,Q135))</f>
        <v/>
      </c>
      <c r="D135" s="267" t="str">
        <f>UPPER(IF(Intro!$G$29="English",Q135,R135))</f>
        <v/>
      </c>
      <c r="E135" s="267" t="str">
        <f>UPPER(IF(Intro!$G$29="English",R135,S135))</f>
        <v/>
      </c>
      <c r="F135" s="267" t="str">
        <f>UPPER(IF(Intro!$G$29="English",S135,T135))</f>
        <v/>
      </c>
      <c r="G135" s="267"/>
      <c r="H135" s="267" t="str">
        <f>UPPER(IF(Intro!$G$29="English",T135,U135))</f>
        <v/>
      </c>
      <c r="I135" s="267" t="str">
        <f>UPPER(IF(Intro!$G$29="English",U135,V135))</f>
        <v/>
      </c>
      <c r="J135" s="267" t="str">
        <f>UPPER(IF(Intro!$G$29="English",V135,W135))</f>
        <v/>
      </c>
      <c r="K135" s="267" t="str">
        <f>UPPER(IF(Intro!$G$29="English",W135,X135))</f>
        <v/>
      </c>
      <c r="L135" s="268" t="str">
        <f>UPPER(IF(Intro!$G$29="English",X135,Y135))</f>
        <v/>
      </c>
      <c r="M135" s="6"/>
      <c r="N135" s="20"/>
      <c r="O135" s="8"/>
      <c r="P135" s="8"/>
      <c r="Q135" s="30"/>
      <c r="R135" s="30"/>
      <c r="S135" s="30"/>
    </row>
    <row r="136" spans="1:19" x14ac:dyDescent="0.25">
      <c r="B136" s="15"/>
      <c r="C136" s="25"/>
      <c r="D136" s="26"/>
      <c r="E136" s="26"/>
      <c r="F136" s="26"/>
      <c r="G136" s="26"/>
      <c r="H136" s="26"/>
      <c r="I136" s="26"/>
      <c r="J136" s="26"/>
      <c r="K136" s="26"/>
      <c r="L136" s="16"/>
      <c r="M136" s="9"/>
    </row>
    <row r="137" spans="1:19" ht="14.25" customHeight="1" x14ac:dyDescent="0.25">
      <c r="B137" s="255" t="str">
        <f>IF(Intro!$G$29="English",O137,P137)</f>
        <v>Toutes les questions relatives au présent questionnaire doivent être adressées à une des lignes téléphoniques du Tribunal pour son enquête de sauvegarde:  
1-855-307-2488 (numéro sans frais d’interurbain pour l’Amérique du Nord), 613-993-3595 (pour les appels locaux et internationaux) ou par courrier électronique à l’adresse courriel tcce-citt@tribunal.gc.ca.</v>
      </c>
      <c r="C137" s="256"/>
      <c r="D137" s="256"/>
      <c r="E137" s="256"/>
      <c r="F137" s="256"/>
      <c r="G137" s="256"/>
      <c r="H137" s="256"/>
      <c r="I137" s="256"/>
      <c r="J137" s="256"/>
      <c r="K137" s="256"/>
      <c r="L137" s="257"/>
      <c r="M137" s="9"/>
      <c r="O137" s="9" t="s">
        <v>866</v>
      </c>
      <c r="P137" s="9" t="s">
        <v>867</v>
      </c>
    </row>
    <row r="138" spans="1:19" ht="14.25" customHeight="1" x14ac:dyDescent="0.25">
      <c r="B138" s="255"/>
      <c r="C138" s="256"/>
      <c r="D138" s="256"/>
      <c r="E138" s="256"/>
      <c r="F138" s="256"/>
      <c r="G138" s="256"/>
      <c r="H138" s="256"/>
      <c r="I138" s="256"/>
      <c r="J138" s="256"/>
      <c r="K138" s="256"/>
      <c r="L138" s="257"/>
      <c r="M138" s="9"/>
    </row>
    <row r="139" spans="1:19" x14ac:dyDescent="0.25">
      <c r="B139" s="255"/>
      <c r="C139" s="256"/>
      <c r="D139" s="256"/>
      <c r="E139" s="256"/>
      <c r="F139" s="256"/>
      <c r="G139" s="256"/>
      <c r="H139" s="256"/>
      <c r="I139" s="256"/>
      <c r="J139" s="256"/>
      <c r="K139" s="256"/>
      <c r="L139" s="257"/>
      <c r="M139" s="9"/>
    </row>
    <row r="140" spans="1:19" x14ac:dyDescent="0.25">
      <c r="B140" s="51"/>
      <c r="C140" s="48"/>
      <c r="D140" s="48"/>
      <c r="E140" s="48"/>
      <c r="F140" s="48"/>
      <c r="G140" s="48"/>
      <c r="H140" s="48"/>
      <c r="I140" s="48"/>
      <c r="J140" s="48"/>
      <c r="K140" s="48"/>
      <c r="L140" s="49"/>
      <c r="M140" s="9"/>
    </row>
  </sheetData>
  <sheetProtection algorithmName="SHA-512" hashValue="bbOugghDVoBvL/oOrzSFXZNQJ/z7Ej7+pAUtrLIE4I7mmkWUGgllRnxQ3tR8FaHEAR757kBllF7FnVau0HVYpQ==" saltValue="G5EGSD1JushNIYNR/w37GQ==" spinCount="100000" sheet="1" objects="1" scenarios="1" selectLockedCells="1"/>
  <mergeCells count="54">
    <mergeCell ref="B116:D117"/>
    <mergeCell ref="E118:L119"/>
    <mergeCell ref="B90:D91"/>
    <mergeCell ref="B135:L135"/>
    <mergeCell ref="B126:L126"/>
    <mergeCell ref="B129:L129"/>
    <mergeCell ref="B95:L95"/>
    <mergeCell ref="B110:L110"/>
    <mergeCell ref="B96:D105"/>
    <mergeCell ref="E96:L105"/>
    <mergeCell ref="B132:L132"/>
    <mergeCell ref="B130:L131"/>
    <mergeCell ref="E120:L121"/>
    <mergeCell ref="E112:L113"/>
    <mergeCell ref="B108:L108"/>
    <mergeCell ref="B112:D113"/>
    <mergeCell ref="B86:L86"/>
    <mergeCell ref="B80:L80"/>
    <mergeCell ref="B82:L83"/>
    <mergeCell ref="B88:D89"/>
    <mergeCell ref="B114:D115"/>
    <mergeCell ref="E114:L115"/>
    <mergeCell ref="B118:D119"/>
    <mergeCell ref="B29:F30"/>
    <mergeCell ref="B4:L4"/>
    <mergeCell ref="B5:L5"/>
    <mergeCell ref="B8:L8"/>
    <mergeCell ref="B27:L27"/>
    <mergeCell ref="B6:L6"/>
    <mergeCell ref="B10:F24"/>
    <mergeCell ref="H10:L24"/>
    <mergeCell ref="H29:L30"/>
    <mergeCell ref="B92:D93"/>
    <mergeCell ref="E92:L93"/>
    <mergeCell ref="E88:L89"/>
    <mergeCell ref="E90:L91"/>
    <mergeCell ref="E116:L117"/>
    <mergeCell ref="B62:L62"/>
    <mergeCell ref="B137:L139"/>
    <mergeCell ref="G29:G30"/>
    <mergeCell ref="B57:L57"/>
    <mergeCell ref="B128:L128"/>
    <mergeCell ref="B55:L55"/>
    <mergeCell ref="B74:L74"/>
    <mergeCell ref="B33:L33"/>
    <mergeCell ref="B35:L35"/>
    <mergeCell ref="B52:L52"/>
    <mergeCell ref="C37:K50"/>
    <mergeCell ref="D59:D60"/>
    <mergeCell ref="B59:C60"/>
    <mergeCell ref="E59:K60"/>
    <mergeCell ref="B64:L71"/>
    <mergeCell ref="D76:J77"/>
    <mergeCell ref="B120:D121"/>
  </mergeCells>
  <dataValidations count="2">
    <dataValidation type="list" allowBlank="1" showInputMessage="1" showErrorMessage="1" sqref="I123" xr:uid="{EA43E088-98E8-4631-9262-1DAFC17B3891}">
      <formula1>"X"</formula1>
    </dataValidation>
    <dataValidation type="list" allowBlank="1" showInputMessage="1" showErrorMessage="1" sqref="G29" xr:uid="{4AE6BBE5-7FC5-4DF0-963E-0A0A408B8D64}">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3"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99504F5-7240-4659-8ECF-F888B838DA02}">
          <x14:formula1>
            <xm:f>Variables!$D$56:$D$57</xm:f>
          </x14:formula1>
          <xm:sqref>D59:D60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F15-0317-49B6-8316-8062DFF2E0EC}">
  <sheetPr codeName="Sheet3">
    <tabColor rgb="FF00B0F0"/>
    <pageSetUpPr fitToPage="1"/>
  </sheetPr>
  <dimension ref="A1:R46"/>
  <sheetViews>
    <sheetView showGridLines="0" topLeftCell="A23" zoomScaleNormal="100" workbookViewId="0">
      <selection activeCell="G23" sqref="G23"/>
    </sheetView>
  </sheetViews>
  <sheetFormatPr defaultColWidth="9.28515625" defaultRowHeight="14.25" x14ac:dyDescent="0.25"/>
  <cols>
    <col min="1" max="1" width="1.7109375" style="7" customWidth="1"/>
    <col min="2" max="12" width="14.5703125" style="1" customWidth="1"/>
    <col min="13" max="13" width="6.28515625" style="8" customWidth="1"/>
    <col min="14" max="14" width="9.28515625" style="9" customWidth="1"/>
    <col min="15" max="16" width="30.5703125" style="9" hidden="1" customWidth="1"/>
    <col min="17" max="18" width="9.28515625" style="9" customWidth="1"/>
    <col min="19" max="16384" width="9.28515625" style="9"/>
  </cols>
  <sheetData>
    <row r="1" spans="1:16" x14ac:dyDescent="0.25">
      <c r="O1" s="9" t="s">
        <v>323</v>
      </c>
      <c r="P1" s="9" t="s">
        <v>323</v>
      </c>
    </row>
    <row r="2" spans="1:16" x14ac:dyDescent="0.25">
      <c r="B2" s="11" t="s">
        <v>39</v>
      </c>
      <c r="C2" s="11"/>
      <c r="D2" s="11"/>
      <c r="O2" s="10" t="s">
        <v>53</v>
      </c>
      <c r="P2" s="10" t="s">
        <v>69</v>
      </c>
    </row>
    <row r="3" spans="1:16" x14ac:dyDescent="0.25">
      <c r="B3" s="12"/>
      <c r="C3" s="12"/>
      <c r="D3" s="12"/>
      <c r="O3" s="2"/>
      <c r="P3" s="30"/>
    </row>
    <row r="4" spans="1:16" s="2" customFormat="1" x14ac:dyDescent="0.25">
      <c r="A4" s="4"/>
      <c r="B4" s="304" t="str">
        <f>IF(Intro!$G$29="English",O4,P4)</f>
        <v>QUESTIONNAIRE À L'INTENTION DES IMPORTATEURS</v>
      </c>
      <c r="C4" s="305"/>
      <c r="D4" s="305"/>
      <c r="E4" s="305"/>
      <c r="F4" s="305"/>
      <c r="G4" s="305"/>
      <c r="H4" s="305"/>
      <c r="I4" s="305"/>
      <c r="J4" s="305"/>
      <c r="K4" s="305"/>
      <c r="L4" s="306"/>
      <c r="M4" s="5"/>
      <c r="N4" s="5"/>
      <c r="O4" s="18" t="s">
        <v>206</v>
      </c>
      <c r="P4" s="69" t="s">
        <v>207</v>
      </c>
    </row>
    <row r="5" spans="1:16" s="2" customFormat="1" x14ac:dyDescent="0.25">
      <c r="A5" s="4"/>
      <c r="B5" s="307" t="str">
        <f>Intro!B5</f>
        <v>GC-2026-001</v>
      </c>
      <c r="C5" s="308"/>
      <c r="D5" s="308"/>
      <c r="E5" s="308"/>
      <c r="F5" s="308"/>
      <c r="G5" s="308"/>
      <c r="H5" s="308"/>
      <c r="I5" s="308"/>
      <c r="J5" s="308"/>
      <c r="K5" s="308"/>
      <c r="L5" s="309"/>
      <c r="M5" s="5"/>
      <c r="N5" s="5"/>
      <c r="O5" s="18"/>
      <c r="P5" s="8"/>
    </row>
    <row r="6" spans="1:16" s="6" customFormat="1" x14ac:dyDescent="0.25">
      <c r="A6" s="4"/>
      <c r="B6" s="310" t="str">
        <f>UPPER(IF(Intro!$G$29="English",Variables!B3,Variables!C3))</f>
        <v>PRODUITS DU BOIS - PLANCHERS DE BOIS FRANCS MASSIF ET D'INGÉNIERIE</v>
      </c>
      <c r="C6" s="311"/>
      <c r="D6" s="311"/>
      <c r="E6" s="311"/>
      <c r="F6" s="311"/>
      <c r="G6" s="311"/>
      <c r="H6" s="311"/>
      <c r="I6" s="311"/>
      <c r="J6" s="311"/>
      <c r="K6" s="311"/>
      <c r="L6" s="312"/>
      <c r="M6" s="18"/>
      <c r="N6" s="18"/>
      <c r="O6" s="14"/>
      <c r="P6" s="22"/>
    </row>
    <row r="7" spans="1:16" s="6" customFormat="1" x14ac:dyDescent="0.25">
      <c r="A7" s="4"/>
      <c r="B7" s="13"/>
      <c r="C7" s="13"/>
      <c r="D7" s="13"/>
      <c r="E7" s="3"/>
      <c r="F7" s="3"/>
      <c r="G7" s="3"/>
      <c r="H7" s="3"/>
      <c r="I7" s="3"/>
      <c r="J7" s="3"/>
      <c r="K7" s="3"/>
      <c r="L7" s="3"/>
      <c r="O7" s="14"/>
      <c r="P7" s="22"/>
    </row>
    <row r="8" spans="1:16" s="2" customFormat="1" x14ac:dyDescent="0.25">
      <c r="A8" s="4"/>
      <c r="B8" s="266" t="str">
        <f>UPPER(IF(Intro!$G$29="English",O8,P8))</f>
        <v>APERÇU DU QUESTIONNAIRE</v>
      </c>
      <c r="C8" s="267"/>
      <c r="D8" s="267" t="str">
        <f>UPPER(IF(Intro!$G$29="English",P8,Q8))</f>
        <v/>
      </c>
      <c r="E8" s="267" t="str">
        <f>UPPER(IF(Intro!$G$29="English",Q8,R8))</f>
        <v/>
      </c>
      <c r="F8" s="267" t="str">
        <f>UPPER(IF(Intro!$G$29="English",R8,S8))</f>
        <v/>
      </c>
      <c r="G8" s="267" t="str">
        <f>UPPER(IF(Intro!$G$29="English",S8,T8))</f>
        <v/>
      </c>
      <c r="H8" s="267" t="str">
        <f>UPPER(IF(Intro!$G$29="English",T8,U8))</f>
        <v/>
      </c>
      <c r="I8" s="267" t="str">
        <f>UPPER(IF(Intro!$G$29="English",U8,V8))</f>
        <v/>
      </c>
      <c r="J8" s="267" t="str">
        <f>UPPER(IF(Intro!$G$29="English",V8,W8))</f>
        <v/>
      </c>
      <c r="K8" s="267" t="str">
        <f>UPPER(IF(Intro!$G$29="English",W8,X8))</f>
        <v/>
      </c>
      <c r="L8" s="268" t="str">
        <f>UPPER(IF(Intro!$G$29="English",X8,Y8))</f>
        <v/>
      </c>
      <c r="M8" s="6"/>
      <c r="N8" s="5"/>
      <c r="O8" s="70" t="s">
        <v>208</v>
      </c>
      <c r="P8" s="70" t="s">
        <v>209</v>
      </c>
    </row>
    <row r="9" spans="1:16" x14ac:dyDescent="0.25">
      <c r="B9" s="15"/>
      <c r="C9" s="25"/>
      <c r="D9" s="25"/>
      <c r="E9" s="26"/>
      <c r="F9" s="26"/>
      <c r="G9" s="26"/>
      <c r="H9" s="26"/>
      <c r="I9" s="26"/>
      <c r="J9" s="26"/>
      <c r="K9" s="26"/>
      <c r="L9" s="16"/>
      <c r="M9" s="9"/>
    </row>
    <row r="10" spans="1:16" s="27" customFormat="1" x14ac:dyDescent="0.25">
      <c r="A10" s="35"/>
      <c r="B10" s="255" t="str">
        <f>IF(Intro!$G$29="English",O10,P10)</f>
        <v xml:space="preserve">Le présent questionnaire est divisé en deux parties :
</v>
      </c>
      <c r="C10" s="256"/>
      <c r="D10" s="256"/>
      <c r="E10" s="256"/>
      <c r="F10" s="256"/>
      <c r="G10" s="256"/>
      <c r="H10" s="256"/>
      <c r="I10" s="256"/>
      <c r="J10" s="256"/>
      <c r="K10" s="256"/>
      <c r="L10" s="257"/>
      <c r="O10" s="9" t="s">
        <v>73</v>
      </c>
      <c r="P10" s="9" t="s">
        <v>74</v>
      </c>
    </row>
    <row r="11" spans="1:16" s="27" customFormat="1" x14ac:dyDescent="0.25">
      <c r="A11" s="35"/>
      <c r="B11" s="43"/>
      <c r="C11" s="44"/>
      <c r="D11" s="44"/>
      <c r="E11" s="44"/>
      <c r="F11" s="44"/>
      <c r="G11" s="44"/>
      <c r="H11" s="44"/>
      <c r="I11" s="44"/>
      <c r="J11" s="44"/>
      <c r="K11" s="44"/>
      <c r="L11" s="45"/>
      <c r="O11" s="9"/>
      <c r="P11" s="9"/>
    </row>
    <row r="12" spans="1:16" s="27" customFormat="1" x14ac:dyDescent="0.25">
      <c r="A12" s="35"/>
      <c r="B12" s="255" t="str">
        <f>IF(Intro!$G$29="English",O12,P12)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256"/>
      <c r="D12" s="256"/>
      <c r="E12" s="256"/>
      <c r="F12" s="256"/>
      <c r="G12" s="256"/>
      <c r="H12" s="256"/>
      <c r="I12" s="256"/>
      <c r="J12" s="256"/>
      <c r="K12" s="256"/>
      <c r="L12" s="257"/>
      <c r="O12" s="9" t="s">
        <v>75</v>
      </c>
      <c r="P12" s="9" t="s">
        <v>76</v>
      </c>
    </row>
    <row r="13" spans="1:16" s="27" customFormat="1" x14ac:dyDescent="0.25">
      <c r="A13" s="35"/>
      <c r="B13" s="255"/>
      <c r="C13" s="256"/>
      <c r="D13" s="256"/>
      <c r="E13" s="256"/>
      <c r="F13" s="256"/>
      <c r="G13" s="256"/>
      <c r="H13" s="256"/>
      <c r="I13" s="256"/>
      <c r="J13" s="256"/>
      <c r="K13" s="256"/>
      <c r="L13" s="257"/>
      <c r="O13" s="9"/>
      <c r="P13" s="9"/>
    </row>
    <row r="14" spans="1:16" s="27" customFormat="1" x14ac:dyDescent="0.25">
      <c r="A14" s="35"/>
      <c r="B14" s="43"/>
      <c r="C14" s="44"/>
      <c r="D14" s="44"/>
      <c r="E14" s="44"/>
      <c r="F14" s="44"/>
      <c r="G14" s="44"/>
      <c r="H14" s="44"/>
      <c r="I14" s="44"/>
      <c r="J14" s="44"/>
      <c r="K14" s="44"/>
      <c r="L14" s="45"/>
      <c r="O14" s="9"/>
      <c r="P14" s="9"/>
    </row>
    <row r="15" spans="1:16" s="27" customFormat="1" x14ac:dyDescent="0.25">
      <c r="A15" s="35"/>
      <c r="B15" s="255" t="str">
        <f>IF(Intro!$G$29="English",O15,P15)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256"/>
      <c r="D15" s="256"/>
      <c r="E15" s="256"/>
      <c r="F15" s="256"/>
      <c r="G15" s="256"/>
      <c r="H15" s="256"/>
      <c r="I15" s="256"/>
      <c r="J15" s="256"/>
      <c r="K15" s="256"/>
      <c r="L15" s="257"/>
      <c r="O15" s="9" t="s">
        <v>77</v>
      </c>
      <c r="P15" s="9" t="s">
        <v>78</v>
      </c>
    </row>
    <row r="16" spans="1:16" s="27" customFormat="1" x14ac:dyDescent="0.25">
      <c r="A16" s="35"/>
      <c r="B16" s="255"/>
      <c r="C16" s="256"/>
      <c r="D16" s="256"/>
      <c r="E16" s="256"/>
      <c r="F16" s="256"/>
      <c r="G16" s="256"/>
      <c r="H16" s="256"/>
      <c r="I16" s="256"/>
      <c r="J16" s="256"/>
      <c r="K16" s="256"/>
      <c r="L16" s="257"/>
      <c r="O16" s="9"/>
      <c r="P16" s="9"/>
    </row>
    <row r="17" spans="1:16" s="27" customFormat="1" x14ac:dyDescent="0.25">
      <c r="A17" s="35"/>
      <c r="B17" s="36"/>
      <c r="C17" s="37"/>
      <c r="D17" s="37"/>
      <c r="E17" s="37"/>
      <c r="F17" s="37"/>
      <c r="G17" s="37"/>
      <c r="H17" s="37"/>
      <c r="I17" s="37"/>
      <c r="J17" s="37"/>
      <c r="K17" s="37"/>
      <c r="L17" s="38"/>
      <c r="O17" s="9"/>
      <c r="P17" s="9"/>
    </row>
    <row r="18" spans="1:16" s="6" customFormat="1" x14ac:dyDescent="0.25">
      <c r="A18" s="4"/>
      <c r="B18" s="13"/>
      <c r="C18" s="13"/>
      <c r="D18" s="13"/>
      <c r="E18" s="3"/>
      <c r="F18" s="3"/>
      <c r="G18" s="3"/>
      <c r="H18" s="3"/>
      <c r="I18" s="3"/>
      <c r="J18" s="3"/>
      <c r="K18" s="3"/>
      <c r="L18" s="3"/>
      <c r="O18" s="14"/>
      <c r="P18" s="22"/>
    </row>
    <row r="19" spans="1:16" s="2" customFormat="1" x14ac:dyDescent="0.25">
      <c r="A19" s="4"/>
      <c r="B19" s="266" t="str">
        <f>UPPER(IF(Intro!$G$29="English",O19,P19))</f>
        <v>TARIF DES DOUANES</v>
      </c>
      <c r="C19" s="267"/>
      <c r="D19" s="267" t="str">
        <f>UPPER(IF(Intro!$G$29="English",P19,Q19))</f>
        <v/>
      </c>
      <c r="E19" s="267" t="str">
        <f>UPPER(IF(Intro!$G$29="English",Q19,R19))</f>
        <v/>
      </c>
      <c r="F19" s="267" t="str">
        <f>UPPER(IF(Intro!$G$29="English",R19,S19))</f>
        <v/>
      </c>
      <c r="G19" s="267" t="str">
        <f>UPPER(IF(Intro!$G$29="English",S19,T19))</f>
        <v/>
      </c>
      <c r="H19" s="267" t="str">
        <f>UPPER(IF(Intro!$G$29="English",T19,U19))</f>
        <v/>
      </c>
      <c r="I19" s="267" t="str">
        <f>UPPER(IF(Intro!$G$29="English",U19,V19))</f>
        <v/>
      </c>
      <c r="J19" s="267" t="str">
        <f>UPPER(IF(Intro!$G$29="English",V19,W19))</f>
        <v/>
      </c>
      <c r="K19" s="267" t="str">
        <f>UPPER(IF(Intro!$G$29="English",W19,X19))</f>
        <v/>
      </c>
      <c r="L19" s="268" t="str">
        <f>UPPER(IF(Intro!$G$29="English",X19,Y19))</f>
        <v/>
      </c>
      <c r="M19" s="6"/>
      <c r="N19" s="5"/>
      <c r="O19" s="18" t="s">
        <v>40</v>
      </c>
      <c r="P19" s="8" t="s">
        <v>41</v>
      </c>
    </row>
    <row r="20" spans="1:16" x14ac:dyDescent="0.25">
      <c r="B20" s="15"/>
      <c r="C20" s="25"/>
      <c r="D20" s="25"/>
      <c r="E20" s="26"/>
      <c r="F20" s="26"/>
      <c r="G20" s="26"/>
      <c r="H20" s="26"/>
      <c r="I20" s="26"/>
      <c r="J20" s="26"/>
      <c r="K20" s="26"/>
      <c r="L20" s="16"/>
      <c r="M20" s="9"/>
    </row>
    <row r="21" spans="1:16" s="27" customFormat="1" x14ac:dyDescent="0.25">
      <c r="A21" s="35"/>
      <c r="B21" s="260" t="str">
        <f>IF(Intro!$G$29="English",O21,P21)</f>
        <v>Les marchandises sont généralement classées dans le Tarif des douanes sous les numéros suivants du Système harmonisé de désignation et de codification des marchandises (SH) :</v>
      </c>
      <c r="C21" s="261"/>
      <c r="D21" s="261"/>
      <c r="E21" s="261"/>
      <c r="F21" s="261"/>
      <c r="G21" s="261"/>
      <c r="H21" s="261"/>
      <c r="I21" s="261"/>
      <c r="J21" s="261"/>
      <c r="K21" s="261"/>
      <c r="L21" s="262"/>
      <c r="O21" s="9" t="s">
        <v>232</v>
      </c>
      <c r="P21" s="9" t="s">
        <v>233</v>
      </c>
    </row>
    <row r="22" spans="1:16" s="27" customFormat="1" x14ac:dyDescent="0.25">
      <c r="A22" s="35"/>
      <c r="B22" s="167"/>
      <c r="C22" s="168"/>
      <c r="D22" s="168"/>
      <c r="E22" s="168"/>
      <c r="F22" s="168"/>
      <c r="G22" s="168"/>
      <c r="H22" s="168"/>
      <c r="I22" s="168"/>
      <c r="J22" s="168"/>
      <c r="K22" s="168"/>
      <c r="L22" s="169"/>
      <c r="O22" s="9"/>
      <c r="P22" s="9"/>
    </row>
    <row r="23" spans="1:16" s="172" customFormat="1" ht="15.6" customHeight="1" x14ac:dyDescent="0.25">
      <c r="A23" s="170"/>
      <c r="B23" s="370"/>
      <c r="C23" s="371"/>
      <c r="D23" s="372" t="s">
        <v>899</v>
      </c>
      <c r="E23" s="373"/>
      <c r="F23" s="373"/>
      <c r="G23" s="373"/>
      <c r="H23" s="373"/>
      <c r="I23" s="373"/>
      <c r="J23" s="374"/>
      <c r="K23" s="108"/>
      <c r="L23" s="171"/>
      <c r="O23" s="8"/>
      <c r="P23" s="8"/>
    </row>
    <row r="24" spans="1:16" s="172" customFormat="1" ht="15.6" customHeight="1" x14ac:dyDescent="0.25">
      <c r="A24" s="170"/>
      <c r="B24" s="253"/>
      <c r="C24" s="254"/>
      <c r="D24" s="513"/>
      <c r="E24" s="513"/>
      <c r="F24" s="513"/>
      <c r="G24" s="513"/>
      <c r="H24" s="513"/>
      <c r="I24" s="513"/>
      <c r="J24" s="513"/>
      <c r="K24" s="108"/>
      <c r="L24" s="171"/>
      <c r="O24" s="8"/>
      <c r="P24" s="8"/>
    </row>
    <row r="25" spans="1:16" s="172" customFormat="1" ht="15.6" customHeight="1" x14ac:dyDescent="0.25">
      <c r="A25" s="170"/>
      <c r="B25" s="260" t="str">
        <f>IF(Intro!$G$29="English",O25,P25)</f>
        <v>Codes SH supplémentaires :</v>
      </c>
      <c r="C25" s="261"/>
      <c r="D25" s="261"/>
      <c r="E25" s="261"/>
      <c r="F25" s="261"/>
      <c r="G25" s="261"/>
      <c r="H25" s="261"/>
      <c r="I25" s="261"/>
      <c r="J25" s="261"/>
      <c r="K25" s="261"/>
      <c r="L25" s="262"/>
      <c r="O25" s="8" t="s">
        <v>966</v>
      </c>
      <c r="P25" s="8" t="s">
        <v>967</v>
      </c>
    </row>
    <row r="26" spans="1:16" x14ac:dyDescent="0.25">
      <c r="B26" s="73"/>
      <c r="C26" s="44"/>
      <c r="D26" s="46"/>
      <c r="E26" s="46"/>
      <c r="F26" s="46"/>
      <c r="G26" s="46"/>
      <c r="H26" s="46"/>
      <c r="I26" s="46"/>
      <c r="J26" s="46"/>
      <c r="K26" s="46"/>
      <c r="L26" s="47"/>
      <c r="M26" s="9"/>
    </row>
    <row r="27" spans="1:16" ht="48.75" customHeight="1" x14ac:dyDescent="0.25">
      <c r="B27" s="73"/>
      <c r="C27" s="44"/>
      <c r="D27" s="372" t="s">
        <v>965</v>
      </c>
      <c r="E27" s="373"/>
      <c r="F27" s="373"/>
      <c r="G27" s="373"/>
      <c r="H27" s="373"/>
      <c r="I27" s="373"/>
      <c r="J27" s="374"/>
      <c r="K27" s="46"/>
      <c r="L27" s="47"/>
      <c r="M27" s="9"/>
    </row>
    <row r="28" spans="1:16" x14ac:dyDescent="0.25">
      <c r="B28" s="73"/>
      <c r="C28" s="44"/>
      <c r="D28" s="46"/>
      <c r="E28" s="46"/>
      <c r="F28" s="46"/>
      <c r="G28" s="46"/>
      <c r="H28" s="46"/>
      <c r="I28" s="46"/>
      <c r="J28" s="46"/>
      <c r="K28" s="46"/>
      <c r="L28" s="47"/>
      <c r="M28" s="9"/>
    </row>
    <row r="29" spans="1:16" s="27" customFormat="1" x14ac:dyDescent="0.25">
      <c r="A29" s="35"/>
      <c r="B29" s="260" t="str">
        <f>IF(Intro!$G$29="English",O29,P29)</f>
        <v>Ces numéros de classement tarifaire peuvent inclure des produits autres que les marchandises, et les marchandises peuvent également relever d'autres numéros de classement tarifaire.</v>
      </c>
      <c r="C29" s="261"/>
      <c r="D29" s="261"/>
      <c r="E29" s="261"/>
      <c r="F29" s="261"/>
      <c r="G29" s="261"/>
      <c r="H29" s="261"/>
      <c r="I29" s="261"/>
      <c r="J29" s="261"/>
      <c r="K29" s="261"/>
      <c r="L29" s="262"/>
      <c r="O29" s="9" t="s">
        <v>339</v>
      </c>
      <c r="P29" s="9" t="s">
        <v>340</v>
      </c>
    </row>
    <row r="30" spans="1:16" s="27" customFormat="1" x14ac:dyDescent="0.25">
      <c r="A30" s="35"/>
      <c r="B30" s="36"/>
      <c r="C30" s="37"/>
      <c r="D30" s="37"/>
      <c r="E30" s="37"/>
      <c r="F30" s="37"/>
      <c r="G30" s="37"/>
      <c r="H30" s="37"/>
      <c r="I30" s="37"/>
      <c r="J30" s="37"/>
      <c r="K30" s="37"/>
      <c r="L30" s="38"/>
      <c r="O30" s="9"/>
      <c r="P30" s="9"/>
    </row>
    <row r="31" spans="1:16" s="6" customFormat="1" x14ac:dyDescent="0.25">
      <c r="A31" s="4"/>
      <c r="B31" s="13"/>
      <c r="C31" s="13"/>
      <c r="D31" s="13"/>
      <c r="E31" s="3"/>
      <c r="F31" s="3"/>
      <c r="G31" s="3"/>
      <c r="H31" s="3"/>
      <c r="I31" s="3"/>
      <c r="J31" s="3"/>
      <c r="K31" s="3"/>
      <c r="L31" s="3"/>
      <c r="O31" s="14"/>
      <c r="P31" s="22"/>
    </row>
    <row r="32" spans="1:16" s="2" customFormat="1" x14ac:dyDescent="0.25">
      <c r="A32" s="4"/>
      <c r="B32" s="348" t="str">
        <f>UPPER(IF(Intro!$G$29="English",O32,P32))</f>
        <v>GLOSSAIRE</v>
      </c>
      <c r="C32" s="348"/>
      <c r="D32" s="348" t="s">
        <v>123</v>
      </c>
      <c r="E32" s="348" t="s">
        <v>124</v>
      </c>
      <c r="F32" s="348" t="s">
        <v>124</v>
      </c>
      <c r="G32" s="348" t="s">
        <v>124</v>
      </c>
      <c r="H32" s="348" t="s">
        <v>124</v>
      </c>
      <c r="I32" s="348" t="s">
        <v>124</v>
      </c>
      <c r="J32" s="348" t="s">
        <v>124</v>
      </c>
      <c r="K32" s="348" t="s">
        <v>124</v>
      </c>
      <c r="L32" s="348" t="s">
        <v>124</v>
      </c>
      <c r="M32" s="6"/>
      <c r="N32" s="5"/>
      <c r="O32" s="18" t="s">
        <v>210</v>
      </c>
      <c r="P32" s="18" t="s">
        <v>123</v>
      </c>
    </row>
    <row r="33" spans="1:18" s="2" customFormat="1" x14ac:dyDescent="0.25">
      <c r="A33" s="4"/>
      <c r="B33" s="366" t="str">
        <f>IF(Intro!$G$29="English",O33,P33)</f>
        <v>Coûts de livraison</v>
      </c>
      <c r="C33" s="367"/>
      <c r="D33" s="368" t="str">
        <f>IF(Intro!$G$29="English",O34,P34)</f>
        <v xml:space="preserve">Les coûts de fret, manutention et assurance à votre entrepôt canadien et, le cas échéant, tous les frais d’importation, comme les droits de douane et autres (y compris les droits antidumping et compensateurs), les frais de courtage et les suppléments. </v>
      </c>
      <c r="E33" s="368"/>
      <c r="F33" s="368"/>
      <c r="G33" s="368"/>
      <c r="H33" s="368"/>
      <c r="I33" s="368"/>
      <c r="J33" s="368"/>
      <c r="K33" s="368"/>
      <c r="L33" s="369"/>
      <c r="M33" s="6"/>
      <c r="N33" s="5"/>
      <c r="O33" s="9" t="s">
        <v>326</v>
      </c>
      <c r="P33" s="9" t="s">
        <v>327</v>
      </c>
    </row>
    <row r="34" spans="1:18" s="2" customFormat="1" x14ac:dyDescent="0.25">
      <c r="A34" s="4"/>
      <c r="B34" s="353"/>
      <c r="C34" s="354"/>
      <c r="D34" s="349"/>
      <c r="E34" s="349"/>
      <c r="F34" s="349"/>
      <c r="G34" s="349"/>
      <c r="H34" s="349"/>
      <c r="I34" s="349"/>
      <c r="J34" s="349"/>
      <c r="K34" s="349"/>
      <c r="L34" s="350"/>
      <c r="M34" s="6"/>
      <c r="N34" s="5"/>
      <c r="O34" s="9" t="s">
        <v>328</v>
      </c>
      <c r="P34" s="8" t="s">
        <v>329</v>
      </c>
    </row>
    <row r="35" spans="1:18" s="2" customFormat="1" x14ac:dyDescent="0.25">
      <c r="A35" s="4"/>
      <c r="B35" s="353"/>
      <c r="C35" s="354"/>
      <c r="D35" s="349"/>
      <c r="E35" s="349"/>
      <c r="F35" s="349"/>
      <c r="G35" s="349"/>
      <c r="H35" s="349"/>
      <c r="I35" s="349"/>
      <c r="J35" s="349"/>
      <c r="K35" s="349"/>
      <c r="L35" s="350"/>
      <c r="M35" s="6"/>
      <c r="N35" s="5"/>
      <c r="O35" s="71"/>
      <c r="P35" s="71"/>
    </row>
    <row r="36" spans="1:18" s="27" customFormat="1" x14ac:dyDescent="0.25">
      <c r="A36" s="35"/>
      <c r="B36" s="364" t="str">
        <f>IF(Intro!$G$29="English",O36,P36)</f>
        <v>Valeur d’achat nette rendue (coût de revient)</v>
      </c>
      <c r="C36" s="365"/>
      <c r="D36" s="357" t="str">
        <f>IF(Intro!$G$29="English",O37,P37)</f>
        <v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v>
      </c>
      <c r="E36" s="357"/>
      <c r="F36" s="357"/>
      <c r="G36" s="357"/>
      <c r="H36" s="357"/>
      <c r="I36" s="357"/>
      <c r="J36" s="357"/>
      <c r="K36" s="357"/>
      <c r="L36" s="358"/>
      <c r="O36" s="9" t="s">
        <v>119</v>
      </c>
      <c r="P36" s="9" t="s">
        <v>299</v>
      </c>
    </row>
    <row r="37" spans="1:18" s="27" customFormat="1" x14ac:dyDescent="0.25">
      <c r="A37" s="35"/>
      <c r="B37" s="353"/>
      <c r="C37" s="354"/>
      <c r="D37" s="349"/>
      <c r="E37" s="349"/>
      <c r="F37" s="349"/>
      <c r="G37" s="349"/>
      <c r="H37" s="349"/>
      <c r="I37" s="349"/>
      <c r="J37" s="349"/>
      <c r="K37" s="349"/>
      <c r="L37" s="350"/>
      <c r="O37" s="14" t="s">
        <v>180</v>
      </c>
      <c r="P37" s="14" t="s">
        <v>181</v>
      </c>
      <c r="Q37" s="14"/>
      <c r="R37" s="14"/>
    </row>
    <row r="38" spans="1:18" s="27" customFormat="1" x14ac:dyDescent="0.25">
      <c r="A38" s="35"/>
      <c r="B38" s="353"/>
      <c r="C38" s="354"/>
      <c r="D38" s="349"/>
      <c r="E38" s="349"/>
      <c r="F38" s="349"/>
      <c r="G38" s="349"/>
      <c r="H38" s="349"/>
      <c r="I38" s="349"/>
      <c r="J38" s="349"/>
      <c r="K38" s="349"/>
      <c r="L38" s="350"/>
      <c r="O38" s="14"/>
      <c r="P38" s="14"/>
      <c r="Q38" s="14"/>
      <c r="R38" s="14"/>
    </row>
    <row r="39" spans="1:18" s="27" customFormat="1" x14ac:dyDescent="0.25">
      <c r="A39" s="35"/>
      <c r="B39" s="353"/>
      <c r="C39" s="354"/>
      <c r="D39" s="349"/>
      <c r="E39" s="349"/>
      <c r="F39" s="349"/>
      <c r="G39" s="349"/>
      <c r="H39" s="349"/>
      <c r="I39" s="349"/>
      <c r="J39" s="349"/>
      <c r="K39" s="349"/>
      <c r="L39" s="350"/>
      <c r="O39" s="9"/>
      <c r="P39" s="9"/>
      <c r="Q39" s="14"/>
      <c r="R39" s="14"/>
    </row>
    <row r="40" spans="1:18" s="27" customFormat="1" x14ac:dyDescent="0.25">
      <c r="A40" s="35"/>
      <c r="B40" s="353" t="str">
        <f>IF(Intro!$G$29="English",O40,P40)</f>
        <v>Valeur de vente nette rendue</v>
      </c>
      <c r="C40" s="354"/>
      <c r="D40" s="349" t="str">
        <f>IF(Intro!$G$29="English",O41,P41)</f>
        <v>La valeur de vos ventes après déduction des escomptes au comptant, des remises sur quantité et des escomptes reportés, des rabais, des taxes, des ristournes et des primes, qu’ils soient indiqués ou non sur la facture. Incluez le coût de livraison.</v>
      </c>
      <c r="E40" s="349"/>
      <c r="F40" s="349"/>
      <c r="G40" s="349"/>
      <c r="H40" s="349"/>
      <c r="I40" s="349"/>
      <c r="J40" s="349"/>
      <c r="K40" s="349"/>
      <c r="L40" s="350"/>
      <c r="O40" s="9" t="s">
        <v>117</v>
      </c>
      <c r="P40" s="9" t="s">
        <v>118</v>
      </c>
    </row>
    <row r="41" spans="1:18" x14ac:dyDescent="0.25">
      <c r="B41" s="353"/>
      <c r="C41" s="354"/>
      <c r="D41" s="349"/>
      <c r="E41" s="349"/>
      <c r="F41" s="349"/>
      <c r="G41" s="349"/>
      <c r="H41" s="349"/>
      <c r="I41" s="349"/>
      <c r="J41" s="349"/>
      <c r="K41" s="349"/>
      <c r="L41" s="350"/>
      <c r="O41" s="9" t="s">
        <v>330</v>
      </c>
      <c r="P41" s="8" t="s">
        <v>211</v>
      </c>
    </row>
    <row r="42" spans="1:18" x14ac:dyDescent="0.25">
      <c r="B42" s="355"/>
      <c r="C42" s="356"/>
      <c r="D42" s="351"/>
      <c r="E42" s="351"/>
      <c r="F42" s="351"/>
      <c r="G42" s="351"/>
      <c r="H42" s="351"/>
      <c r="I42" s="351"/>
      <c r="J42" s="351"/>
      <c r="K42" s="351"/>
      <c r="L42" s="352"/>
    </row>
    <row r="43" spans="1:18" s="27" customFormat="1" x14ac:dyDescent="0.25">
      <c r="A43" s="35"/>
      <c r="B43" s="353" t="str">
        <f>IF(Intro!$G$29="English",O43,P43)</f>
        <v>Entreprises affiliées</v>
      </c>
      <c r="C43" s="354"/>
      <c r="D43" s="298" t="str">
        <f>IF(Intro!$G$29="English",O44,P44)</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43" s="298"/>
      <c r="F43" s="298"/>
      <c r="G43" s="298"/>
      <c r="H43" s="298"/>
      <c r="I43" s="298"/>
      <c r="J43" s="298"/>
      <c r="K43" s="298"/>
      <c r="L43" s="359"/>
      <c r="O43" s="9" t="s">
        <v>187</v>
      </c>
      <c r="P43" s="9" t="s">
        <v>188</v>
      </c>
    </row>
    <row r="44" spans="1:18" s="27" customFormat="1" x14ac:dyDescent="0.25">
      <c r="A44" s="35"/>
      <c r="B44" s="353"/>
      <c r="C44" s="354"/>
      <c r="D44" s="298"/>
      <c r="E44" s="298"/>
      <c r="F44" s="298"/>
      <c r="G44" s="298"/>
      <c r="H44" s="298"/>
      <c r="I44" s="298"/>
      <c r="J44" s="298"/>
      <c r="K44" s="298"/>
      <c r="L44" s="359"/>
      <c r="O44" s="9" t="s">
        <v>184</v>
      </c>
      <c r="P44" s="9" t="s">
        <v>185</v>
      </c>
      <c r="Q44" s="9"/>
      <c r="R44" s="9"/>
    </row>
    <row r="45" spans="1:18" s="27" customFormat="1" x14ac:dyDescent="0.25">
      <c r="A45" s="35"/>
      <c r="B45" s="353"/>
      <c r="C45" s="354"/>
      <c r="D45" s="298"/>
      <c r="E45" s="298"/>
      <c r="F45" s="298"/>
      <c r="G45" s="298"/>
      <c r="H45" s="298"/>
      <c r="I45" s="298"/>
      <c r="J45" s="298"/>
      <c r="K45" s="298"/>
      <c r="L45" s="359"/>
      <c r="O45" s="9"/>
      <c r="P45" s="9"/>
      <c r="Q45" s="9"/>
      <c r="R45" s="9"/>
    </row>
    <row r="46" spans="1:18" s="27" customFormat="1" x14ac:dyDescent="0.25">
      <c r="A46" s="35"/>
      <c r="B46" s="362"/>
      <c r="C46" s="363"/>
      <c r="D46" s="360"/>
      <c r="E46" s="360"/>
      <c r="F46" s="360"/>
      <c r="G46" s="360"/>
      <c r="H46" s="360"/>
      <c r="I46" s="360"/>
      <c r="J46" s="360"/>
      <c r="K46" s="360"/>
      <c r="L46" s="361"/>
      <c r="O46" s="9"/>
      <c r="P46" s="9"/>
      <c r="Q46" s="9"/>
      <c r="R46" s="9"/>
    </row>
  </sheetData>
  <sheetProtection algorithmName="SHA-512" hashValue="Aa2Z7lrRwnGIfIBZPHBBYhTAXEAvqjgzc2NGIjwmTbbYgy1JbbZRir4Wa7I0+DC7tarBkzqqnBw81N3DYRkxew==" saltValue="8mLBls17E47W4WMuGUmoIA==" spinCount="100000" sheet="1" objects="1" scenarios="1" selectLockedCells="1"/>
  <mergeCells count="23">
    <mergeCell ref="D27:J27"/>
    <mergeCell ref="B25:L25"/>
    <mergeCell ref="B23:C23"/>
    <mergeCell ref="D23:J23"/>
    <mergeCell ref="B5:L5"/>
    <mergeCell ref="B4:L4"/>
    <mergeCell ref="B6:L6"/>
    <mergeCell ref="B8:L8"/>
    <mergeCell ref="B10:L10"/>
    <mergeCell ref="B19:L19"/>
    <mergeCell ref="B12:L13"/>
    <mergeCell ref="B15:L16"/>
    <mergeCell ref="B21:L21"/>
    <mergeCell ref="D43:L46"/>
    <mergeCell ref="B43:C46"/>
    <mergeCell ref="B36:C39"/>
    <mergeCell ref="B33:C35"/>
    <mergeCell ref="D33:L35"/>
    <mergeCell ref="B29:L29"/>
    <mergeCell ref="B32:L32"/>
    <mergeCell ref="D40:L42"/>
    <mergeCell ref="B40:C42"/>
    <mergeCell ref="D36:L39"/>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7042-8826-4465-B516-7E367375E1BF}">
  <sheetPr codeName="Sheet4">
    <tabColor rgb="FF00B0F0"/>
    <pageSetUpPr fitToPage="1"/>
  </sheetPr>
  <dimension ref="A1:U261"/>
  <sheetViews>
    <sheetView showGridLines="0" topLeftCell="A259" zoomScaleNormal="100" zoomScaleSheetLayoutView="55" workbookViewId="0"/>
  </sheetViews>
  <sheetFormatPr defaultColWidth="9.28515625" defaultRowHeight="14.25" x14ac:dyDescent="0.25"/>
  <cols>
    <col min="1" max="1" width="1.7109375" style="7" customWidth="1"/>
    <col min="2" max="12" width="14.5703125" style="1" customWidth="1"/>
    <col min="13" max="13" width="6.28515625" style="8" customWidth="1"/>
    <col min="14" max="14" width="9.28515625" style="9" customWidth="1"/>
    <col min="15" max="15" width="36.42578125" style="9" hidden="1" customWidth="1"/>
    <col min="16" max="16" width="34.28515625" style="9" hidden="1" customWidth="1"/>
    <col min="17" max="19" width="8.42578125" style="9" customWidth="1"/>
    <col min="20" max="16384" width="9.28515625" style="9"/>
  </cols>
  <sheetData>
    <row r="1" spans="1:21" x14ac:dyDescent="0.25">
      <c r="O1" s="9" t="s">
        <v>323</v>
      </c>
      <c r="P1" s="9" t="s">
        <v>323</v>
      </c>
    </row>
    <row r="2" spans="1:21" x14ac:dyDescent="0.25">
      <c r="B2" s="11" t="s">
        <v>39</v>
      </c>
      <c r="C2" s="11"/>
      <c r="O2" s="10" t="s">
        <v>53</v>
      </c>
      <c r="P2" s="10" t="s">
        <v>69</v>
      </c>
    </row>
    <row r="3" spans="1:21" x14ac:dyDescent="0.25">
      <c r="B3" s="12"/>
      <c r="C3" s="12"/>
      <c r="O3" s="2"/>
      <c r="P3" s="2"/>
    </row>
    <row r="4" spans="1:21" s="2" customFormat="1" x14ac:dyDescent="0.25">
      <c r="A4" s="4"/>
      <c r="B4" s="321" t="str">
        <f>Info!B4</f>
        <v>QUESTIONNAIRE À L'INTENTION DES IMPORTATEURS</v>
      </c>
      <c r="C4" s="322"/>
      <c r="D4" s="322"/>
      <c r="E4" s="322"/>
      <c r="F4" s="322"/>
      <c r="G4" s="322"/>
      <c r="H4" s="322"/>
      <c r="I4" s="322"/>
      <c r="J4" s="322"/>
      <c r="K4" s="322"/>
      <c r="L4" s="323"/>
      <c r="M4" s="5"/>
      <c r="N4" s="5"/>
      <c r="O4" s="18"/>
      <c r="P4" s="18"/>
    </row>
    <row r="5" spans="1:21" s="2" customFormat="1" x14ac:dyDescent="0.25">
      <c r="A5" s="4"/>
      <c r="B5" s="375" t="str">
        <f>Info!B5</f>
        <v>GC-2026-001</v>
      </c>
      <c r="C5" s="376"/>
      <c r="D5" s="376"/>
      <c r="E5" s="376"/>
      <c r="F5" s="376"/>
      <c r="G5" s="376"/>
      <c r="H5" s="376"/>
      <c r="I5" s="376"/>
      <c r="J5" s="376"/>
      <c r="K5" s="376"/>
      <c r="L5" s="377"/>
      <c r="M5" s="5"/>
      <c r="N5" s="5"/>
      <c r="O5" s="18"/>
      <c r="P5" s="18"/>
    </row>
    <row r="6" spans="1:21" s="6" customFormat="1" x14ac:dyDescent="0.25">
      <c r="A6" s="4"/>
      <c r="B6" s="375" t="str">
        <f>Info!B6</f>
        <v>PRODUITS DU BOIS - PLANCHERS DE BOIS FRANCS MASSIF ET D'INGÉNIERIE</v>
      </c>
      <c r="C6" s="376"/>
      <c r="D6" s="376"/>
      <c r="E6" s="376"/>
      <c r="F6" s="376"/>
      <c r="G6" s="376"/>
      <c r="H6" s="376"/>
      <c r="I6" s="376"/>
      <c r="J6" s="376"/>
      <c r="K6" s="376"/>
      <c r="L6" s="377"/>
      <c r="M6" s="18"/>
      <c r="N6" s="18"/>
      <c r="O6" s="14"/>
      <c r="P6" s="14"/>
    </row>
    <row r="7" spans="1:21" s="6" customFormat="1" x14ac:dyDescent="0.25">
      <c r="A7" s="4"/>
      <c r="B7" s="90"/>
      <c r="C7" s="91"/>
      <c r="D7" s="91"/>
      <c r="E7" s="91"/>
      <c r="F7" s="91"/>
      <c r="G7" s="91"/>
      <c r="H7" s="91"/>
      <c r="I7" s="91"/>
      <c r="J7" s="91"/>
      <c r="K7" s="91"/>
      <c r="L7" s="92"/>
      <c r="M7" s="18"/>
      <c r="N7" s="18"/>
      <c r="O7" s="19"/>
    </row>
    <row r="8" spans="1:21" s="6" customFormat="1" x14ac:dyDescent="0.25">
      <c r="A8" s="4"/>
      <c r="B8" s="378" t="str">
        <f>IF(Intro!$G$29="English",O8,P8)</f>
        <v>Les marchandises dans les questions suivantes font référence aux marchandises comme définies dans la description du produit de l'onglet Intro.</v>
      </c>
      <c r="C8" s="379"/>
      <c r="D8" s="379"/>
      <c r="E8" s="379"/>
      <c r="F8" s="379"/>
      <c r="G8" s="379"/>
      <c r="H8" s="379"/>
      <c r="I8" s="379"/>
      <c r="J8" s="379"/>
      <c r="K8" s="379"/>
      <c r="L8" s="380"/>
      <c r="M8" s="18"/>
      <c r="N8" s="18"/>
      <c r="O8" s="14" t="str">
        <f>"The following questions refer to the goods as defined in the product description on the Intro tab."</f>
        <v>The following questions refer to the goods as defined in the product description on the Intro tab.</v>
      </c>
      <c r="P8" s="14" t="str">
        <f>"Les marchandises dans les questions suivantes font référence aux marchandises comme définies dans la description du produit de l'onglet Intro."</f>
        <v>Les marchandises dans les questions suivantes font référence aux marchandises comme définies dans la description du produit de l'onglet Intro.</v>
      </c>
    </row>
    <row r="9" spans="1:21" s="6" customFormat="1" x14ac:dyDescent="0.25">
      <c r="A9" s="4"/>
      <c r="B9" s="378" t="str">
        <f>IF(Intro!$G$29="English",O9,P9)</f>
        <v>Des informations sur le produit et un glossaire de termes sont disponibles dans l'onglet Info.</v>
      </c>
      <c r="C9" s="379"/>
      <c r="D9" s="379"/>
      <c r="E9" s="379"/>
      <c r="F9" s="379"/>
      <c r="G9" s="379"/>
      <c r="H9" s="379"/>
      <c r="I9" s="379"/>
      <c r="J9" s="379"/>
      <c r="K9" s="379"/>
      <c r="L9" s="380"/>
      <c r="M9" s="18"/>
      <c r="N9" s="18"/>
      <c r="O9" s="14" t="s">
        <v>79</v>
      </c>
      <c r="P9" s="6" t="s">
        <v>80</v>
      </c>
    </row>
    <row r="10" spans="1:21" s="6" customFormat="1" x14ac:dyDescent="0.25">
      <c r="A10" s="4"/>
      <c r="B10" s="381" t="str">
        <f>IF(Intro!$G$29="English",O10,P10)</f>
        <v>Utilisez l'onglet AddPub si vous avez besoin de plus d'espace.</v>
      </c>
      <c r="C10" s="382"/>
      <c r="D10" s="382"/>
      <c r="E10" s="382"/>
      <c r="F10" s="382"/>
      <c r="G10" s="382"/>
      <c r="H10" s="382"/>
      <c r="I10" s="382"/>
      <c r="J10" s="382"/>
      <c r="K10" s="382"/>
      <c r="L10" s="383"/>
      <c r="M10" s="18"/>
      <c r="N10" s="18"/>
      <c r="O10" s="14" t="s">
        <v>81</v>
      </c>
      <c r="P10" s="14" t="s">
        <v>82</v>
      </c>
    </row>
    <row r="11" spans="1:21" s="6" customFormat="1" x14ac:dyDescent="0.25">
      <c r="A11" s="4"/>
      <c r="B11" s="13"/>
      <c r="C11" s="13"/>
      <c r="D11" s="3"/>
      <c r="E11" s="3"/>
      <c r="F11" s="3"/>
      <c r="G11" s="3"/>
      <c r="H11" s="3"/>
      <c r="I11" s="3"/>
      <c r="J11" s="3"/>
      <c r="K11" s="3"/>
      <c r="L11" s="3"/>
      <c r="O11" s="14"/>
      <c r="P11" s="14"/>
    </row>
    <row r="12" spans="1:21" x14ac:dyDescent="0.25">
      <c r="B12" s="263" t="str">
        <f>IF(Intro!$G$29="English",O12,P12)</f>
        <v>INFORMATIONS GÉNÉRALES SUR L'ENTREPRISE</v>
      </c>
      <c r="C12" s="264"/>
      <c r="D12" s="264"/>
      <c r="E12" s="264"/>
      <c r="F12" s="264"/>
      <c r="G12" s="264"/>
      <c r="H12" s="264"/>
      <c r="I12" s="264"/>
      <c r="J12" s="264"/>
      <c r="K12" s="264"/>
      <c r="L12" s="265"/>
      <c r="M12" s="27"/>
      <c r="O12" s="71" t="s">
        <v>212</v>
      </c>
      <c r="P12" s="71" t="s">
        <v>213</v>
      </c>
    </row>
    <row r="13" spans="1:21" x14ac:dyDescent="0.25">
      <c r="B13" s="388" t="s">
        <v>12</v>
      </c>
      <c r="C13" s="389"/>
      <c r="D13" s="389"/>
      <c r="E13" s="389"/>
      <c r="F13" s="389"/>
      <c r="G13" s="389"/>
      <c r="H13" s="389"/>
      <c r="I13" s="389"/>
      <c r="J13" s="389"/>
      <c r="K13" s="389"/>
      <c r="L13" s="390"/>
      <c r="M13" s="9"/>
    </row>
    <row r="14" spans="1:21" s="27" customFormat="1" x14ac:dyDescent="0.25">
      <c r="A14" s="35"/>
      <c r="B14" s="39"/>
      <c r="C14" s="61"/>
      <c r="D14" s="61"/>
      <c r="E14" s="61"/>
      <c r="F14" s="61"/>
      <c r="G14" s="61"/>
      <c r="H14" s="61"/>
      <c r="I14" s="61"/>
      <c r="J14" s="61"/>
      <c r="K14" s="61"/>
      <c r="L14" s="40"/>
      <c r="Q14" s="9"/>
      <c r="R14" s="9"/>
      <c r="S14" s="9"/>
      <c r="T14" s="9"/>
      <c r="U14" s="9"/>
    </row>
    <row r="15" spans="1:21" s="27" customFormat="1" x14ac:dyDescent="0.25">
      <c r="A15" s="35"/>
      <c r="B15" s="387" t="str">
        <f>IF(Intro!$G$29="English",O15,P15)</f>
        <v>Sélectionnez l'activité principale de votre entreprise concernant les marchandises entre le 1er janvier 2023 et le 31 décembre 2025 (sélectionnez une seule réponse) :</v>
      </c>
      <c r="C15" s="313"/>
      <c r="D15" s="313"/>
      <c r="E15" s="313"/>
      <c r="F15" s="313"/>
      <c r="G15" s="313"/>
      <c r="H15" s="313"/>
      <c r="I15" s="313"/>
      <c r="J15" s="313"/>
      <c r="K15" s="313"/>
      <c r="L15" s="314"/>
      <c r="O15" s="27" t="str">
        <f>"Select your firm's primary activity with respect to the goods between January 1, "&amp;Variables!B6&amp;" and "&amp;Variables!B7&amp;", "&amp;Variables!B8&amp;" (select only one response):"</f>
        <v>Select your firm's primary activity with respect to the goods between January 1, 2023 and December 31, 2025 (select only one response):</v>
      </c>
      <c r="P15" s="27" t="str">
        <f>"Sélectionnez l'activité principale de votre entreprise concernant les marchandises entre le 1er janvier "&amp;Variables!C6&amp;" et le "&amp;Variables!C7&amp;" "&amp;Variables!C8&amp;" (sélectionnez une seule réponse) :"</f>
        <v>Sélectionnez l'activité principale de votre entreprise concernant les marchandises entre le 1er janvier 2023 et le 31 décembre 2025 (sélectionnez une seule réponse) :</v>
      </c>
      <c r="Q15" s="9"/>
      <c r="R15" s="9"/>
      <c r="S15" s="9"/>
      <c r="T15" s="9"/>
      <c r="U15" s="9"/>
    </row>
    <row r="16" spans="1:21" s="27" customFormat="1" ht="14.1" customHeight="1" x14ac:dyDescent="0.25">
      <c r="A16" s="35"/>
      <c r="B16" s="53"/>
      <c r="C16" s="29"/>
      <c r="D16" s="29"/>
      <c r="E16" s="29"/>
      <c r="F16" s="29"/>
      <c r="G16" s="29"/>
      <c r="H16" s="29"/>
      <c r="I16" s="29"/>
      <c r="J16" s="29"/>
      <c r="K16" s="29"/>
      <c r="L16" s="42"/>
      <c r="P16" s="106"/>
      <c r="R16" s="9"/>
      <c r="S16" s="9"/>
      <c r="T16" s="9"/>
      <c r="U16" s="9"/>
    </row>
    <row r="17" spans="1:21" s="27" customFormat="1" x14ac:dyDescent="0.25">
      <c r="A17" s="35"/>
      <c r="B17" s="391" t="str">
        <f>IF(Intro!$G$29="English",O17,P17)</f>
        <v>Votre entreprise a vendu les marchandises, sans modification, à des particuliers (c'est-à-dire vous êtes un détaillant) ?</v>
      </c>
      <c r="C17" s="392"/>
      <c r="D17" s="392"/>
      <c r="E17" s="392"/>
      <c r="F17" s="392"/>
      <c r="G17" s="392"/>
      <c r="H17" s="392"/>
      <c r="I17" s="392"/>
      <c r="J17" s="392"/>
      <c r="K17" s="107"/>
      <c r="L17" s="42"/>
      <c r="O17" s="106" t="s">
        <v>952</v>
      </c>
      <c r="P17" s="106" t="s">
        <v>956</v>
      </c>
      <c r="R17" s="9"/>
      <c r="S17" s="9"/>
      <c r="T17" s="9"/>
      <c r="U17" s="9"/>
    </row>
    <row r="18" spans="1:21" s="27" customFormat="1" x14ac:dyDescent="0.25">
      <c r="A18" s="35"/>
      <c r="B18" s="391" t="str">
        <f>IF(Intro!$G$29="English",O18,P18)</f>
        <v>Votre entreprise a vendu les marchandises, sans modification, à d'autres entreprises (c'est-à-dire vous êtes un distributeur des marchandises) ?</v>
      </c>
      <c r="C18" s="392"/>
      <c r="D18" s="392"/>
      <c r="E18" s="392"/>
      <c r="F18" s="392"/>
      <c r="G18" s="392"/>
      <c r="H18" s="392"/>
      <c r="I18" s="392"/>
      <c r="J18" s="392"/>
      <c r="K18" s="107"/>
      <c r="L18" s="42"/>
      <c r="O18" s="106" t="s">
        <v>953</v>
      </c>
      <c r="P18" s="106" t="s">
        <v>957</v>
      </c>
      <c r="R18" s="9"/>
      <c r="S18" s="9"/>
      <c r="T18" s="9"/>
      <c r="U18" s="9"/>
    </row>
    <row r="19" spans="1:21" ht="14.1" customHeight="1" x14ac:dyDescent="0.25">
      <c r="B19" s="398" t="str">
        <f>IF(Intro!$G$29="English",O19,P19)</f>
        <v>Votre entreprise a utilisé les marchandises dans la production d'un produit différent que vous avez ensuite vendu (c'est-à-dire vous êtes un utilisateur final des marchandises) ?</v>
      </c>
      <c r="C19" s="399"/>
      <c r="D19" s="399"/>
      <c r="E19" s="399"/>
      <c r="F19" s="399"/>
      <c r="G19" s="399"/>
      <c r="H19" s="399"/>
      <c r="I19" s="399"/>
      <c r="J19" s="400"/>
      <c r="K19" s="258"/>
      <c r="L19" s="42"/>
      <c r="M19" s="9"/>
      <c r="O19" s="106" t="s">
        <v>954</v>
      </c>
      <c r="P19" s="106" t="s">
        <v>958</v>
      </c>
    </row>
    <row r="20" spans="1:21" ht="14.1" customHeight="1" x14ac:dyDescent="0.25">
      <c r="B20" s="401"/>
      <c r="C20" s="402"/>
      <c r="D20" s="402"/>
      <c r="E20" s="402"/>
      <c r="F20" s="402"/>
      <c r="G20" s="402"/>
      <c r="H20" s="402"/>
      <c r="I20" s="402"/>
      <c r="J20" s="403"/>
      <c r="K20" s="259"/>
      <c r="L20" s="42"/>
      <c r="M20" s="9"/>
      <c r="O20" s="106"/>
      <c r="P20" s="106"/>
    </row>
    <row r="21" spans="1:21" ht="14.1" customHeight="1" x14ac:dyDescent="0.25">
      <c r="B21" s="391" t="str">
        <f>IF(Intro!$G$29="English",O21,P21)</f>
        <v>Votre entreprise a utilisé les marchandises à ses propres fins et les marchandises n'ont été vendues sous aucune forme (c'est-à-dire vous êtes un utilisateur final des marchandises) ?</v>
      </c>
      <c r="C21" s="392"/>
      <c r="D21" s="392"/>
      <c r="E21" s="392"/>
      <c r="F21" s="392"/>
      <c r="G21" s="392"/>
      <c r="H21" s="392"/>
      <c r="I21" s="392"/>
      <c r="J21" s="392"/>
      <c r="K21" s="258"/>
      <c r="L21" s="42"/>
      <c r="M21" s="9"/>
      <c r="O21" s="106" t="s">
        <v>955</v>
      </c>
      <c r="P21" s="106" t="s">
        <v>959</v>
      </c>
    </row>
    <row r="22" spans="1:21" ht="14.1" customHeight="1" x14ac:dyDescent="0.25">
      <c r="B22" s="391"/>
      <c r="C22" s="392"/>
      <c r="D22" s="392"/>
      <c r="E22" s="392"/>
      <c r="F22" s="392"/>
      <c r="G22" s="392"/>
      <c r="H22" s="392"/>
      <c r="I22" s="392"/>
      <c r="J22" s="392"/>
      <c r="K22" s="259"/>
      <c r="L22" s="42"/>
      <c r="M22" s="9"/>
      <c r="O22" s="106"/>
      <c r="P22" s="106"/>
    </row>
    <row r="23" spans="1:21" s="27" customFormat="1" x14ac:dyDescent="0.25">
      <c r="A23" s="35"/>
      <c r="B23" s="36"/>
      <c r="C23" s="37"/>
      <c r="D23" s="37"/>
      <c r="E23" s="37"/>
      <c r="F23" s="37"/>
      <c r="G23" s="37"/>
      <c r="H23" s="37"/>
      <c r="I23" s="37"/>
      <c r="J23" s="37"/>
      <c r="K23" s="37"/>
      <c r="L23" s="38"/>
      <c r="N23" s="9"/>
      <c r="O23" s="9"/>
      <c r="P23" s="9"/>
      <c r="T23" s="9"/>
      <c r="U23" s="9"/>
    </row>
    <row r="24" spans="1:21" s="10" customFormat="1" x14ac:dyDescent="0.25">
      <c r="A24" s="7"/>
      <c r="B24" s="393" t="s">
        <v>15</v>
      </c>
      <c r="C24" s="394"/>
      <c r="D24" s="394"/>
      <c r="E24" s="394"/>
      <c r="F24" s="394"/>
      <c r="G24" s="394"/>
      <c r="H24" s="394"/>
      <c r="I24" s="394"/>
      <c r="J24" s="394"/>
      <c r="K24" s="394"/>
      <c r="L24" s="395"/>
      <c r="M24" s="52"/>
    </row>
    <row r="25" spans="1:21" s="27" customFormat="1" x14ac:dyDescent="0.25">
      <c r="A25" s="35"/>
      <c r="B25" s="39"/>
      <c r="C25" s="61"/>
      <c r="D25" s="61"/>
      <c r="E25" s="61"/>
      <c r="F25" s="61"/>
      <c r="G25" s="61"/>
      <c r="H25" s="61"/>
      <c r="I25" s="61"/>
      <c r="J25" s="61"/>
      <c r="K25" s="61"/>
      <c r="L25" s="40"/>
      <c r="O25" s="9"/>
      <c r="P25" s="9"/>
      <c r="Q25" s="9"/>
      <c r="R25" s="9"/>
      <c r="S25" s="9"/>
      <c r="T25" s="9"/>
      <c r="U25" s="9"/>
    </row>
    <row r="26" spans="1:21" s="27" customFormat="1" x14ac:dyDescent="0.25">
      <c r="A26" s="35"/>
      <c r="B26" s="260" t="str">
        <f>IF(Intro!$G$29="English",O26,P26)</f>
        <v>Dressez la liste des dénominations et adresses de toutes les entreprises canadiennes ou étrangères auxquelles votre entreprise est reliée (voir la définition dans l'onglet Info) et qui participent à la production, à l’exportation, à l’importation, à la vente, à l’achat de marchandises ou à l’approvisionnement de matières premières pour la production des marchandises. Pour chaque entreprise, veuillez indiquer le type d’affiliation et son rôle dans l'industrie.</v>
      </c>
      <c r="C26" s="261"/>
      <c r="D26" s="261"/>
      <c r="E26" s="261"/>
      <c r="F26" s="261"/>
      <c r="G26" s="261"/>
      <c r="H26" s="261"/>
      <c r="I26" s="261"/>
      <c r="J26" s="261"/>
      <c r="K26" s="261"/>
      <c r="L26" s="262"/>
      <c r="O26" s="9" t="s">
        <v>186</v>
      </c>
      <c r="P26" s="9" t="s">
        <v>950</v>
      </c>
      <c r="Q26" s="9"/>
      <c r="R26" s="9"/>
      <c r="S26" s="9"/>
      <c r="T26" s="9"/>
      <c r="U26" s="9"/>
    </row>
    <row r="27" spans="1:21" s="27" customFormat="1" x14ac:dyDescent="0.25">
      <c r="A27" s="35"/>
      <c r="B27" s="260"/>
      <c r="C27" s="261"/>
      <c r="D27" s="261"/>
      <c r="E27" s="261"/>
      <c r="F27" s="261"/>
      <c r="G27" s="261"/>
      <c r="H27" s="261"/>
      <c r="I27" s="261"/>
      <c r="J27" s="261"/>
      <c r="K27" s="261"/>
      <c r="L27" s="262"/>
      <c r="O27" s="9"/>
      <c r="P27" s="9"/>
      <c r="Q27" s="9"/>
      <c r="R27" s="9"/>
      <c r="S27" s="9"/>
      <c r="T27" s="9"/>
      <c r="U27" s="9"/>
    </row>
    <row r="28" spans="1:21" s="27" customFormat="1" x14ac:dyDescent="0.25">
      <c r="A28" s="35"/>
      <c r="B28" s="260"/>
      <c r="C28" s="261"/>
      <c r="D28" s="261"/>
      <c r="E28" s="261"/>
      <c r="F28" s="261"/>
      <c r="G28" s="261"/>
      <c r="H28" s="261"/>
      <c r="I28" s="261"/>
      <c r="J28" s="261"/>
      <c r="K28" s="261"/>
      <c r="L28" s="262"/>
      <c r="O28" s="9"/>
      <c r="P28" s="9"/>
      <c r="Q28" s="9"/>
      <c r="R28" s="9"/>
      <c r="S28" s="9"/>
      <c r="T28" s="9"/>
      <c r="U28" s="9"/>
    </row>
    <row r="29" spans="1:21" s="27" customFormat="1" x14ac:dyDescent="0.25">
      <c r="A29" s="35"/>
      <c r="B29" s="39"/>
      <c r="C29" s="61"/>
      <c r="D29" s="61"/>
      <c r="E29" s="61"/>
      <c r="F29" s="61"/>
      <c r="G29" s="61"/>
      <c r="H29" s="61"/>
      <c r="I29" s="61"/>
      <c r="J29" s="61"/>
      <c r="K29" s="61"/>
      <c r="L29" s="40"/>
      <c r="O29" s="9"/>
      <c r="P29" s="9"/>
      <c r="Q29" s="9"/>
      <c r="R29" s="9"/>
      <c r="S29" s="9"/>
      <c r="T29" s="9"/>
      <c r="U29" s="9"/>
    </row>
    <row r="30" spans="1:21" x14ac:dyDescent="0.25">
      <c r="B30" s="385"/>
      <c r="C30" s="396" t="str">
        <f>IF(Intro!$G$29="English",O30,P30)</f>
        <v xml:space="preserve">Dénomination sociale de l'entreprise </v>
      </c>
      <c r="D30" s="396"/>
      <c r="E30" s="396" t="str">
        <f>IF(Intro!$G$29="English",O31,P31)</f>
        <v>Adresse de l'entreprise</v>
      </c>
      <c r="F30" s="396"/>
      <c r="G30" s="396" t="str">
        <f>IF(Intro!$G$29="English",O32,P32)</f>
        <v>Type d'affiliation</v>
      </c>
      <c r="H30" s="396"/>
      <c r="I30" s="396"/>
      <c r="J30" s="396" t="str">
        <f>IF(Intro!$G$29="English",O33,P33)</f>
        <v>Rôle dans l'industrie</v>
      </c>
      <c r="K30" s="396"/>
      <c r="L30" s="397"/>
      <c r="M30" s="9"/>
      <c r="O30" s="9" t="s">
        <v>1</v>
      </c>
      <c r="P30" s="9" t="s">
        <v>13</v>
      </c>
    </row>
    <row r="31" spans="1:21" x14ac:dyDescent="0.25">
      <c r="B31" s="385"/>
      <c r="C31" s="396"/>
      <c r="D31" s="396"/>
      <c r="E31" s="396"/>
      <c r="F31" s="396"/>
      <c r="G31" s="396"/>
      <c r="H31" s="396"/>
      <c r="I31" s="396"/>
      <c r="J31" s="396"/>
      <c r="K31" s="396"/>
      <c r="L31" s="397"/>
      <c r="M31" s="9"/>
      <c r="O31" s="9" t="s">
        <v>2</v>
      </c>
      <c r="P31" s="9" t="s">
        <v>3</v>
      </c>
    </row>
    <row r="32" spans="1:21" x14ac:dyDescent="0.25">
      <c r="B32" s="384">
        <v>1</v>
      </c>
      <c r="C32" s="386"/>
      <c r="D32" s="317"/>
      <c r="E32" s="317"/>
      <c r="F32" s="317"/>
      <c r="G32" s="317"/>
      <c r="H32" s="317"/>
      <c r="I32" s="317"/>
      <c r="J32" s="317"/>
      <c r="K32" s="317"/>
      <c r="L32" s="318"/>
      <c r="M32" s="9"/>
      <c r="O32" s="9" t="s">
        <v>128</v>
      </c>
      <c r="P32" s="9" t="s">
        <v>161</v>
      </c>
    </row>
    <row r="33" spans="2:16" x14ac:dyDescent="0.25">
      <c r="B33" s="384"/>
      <c r="C33" s="386"/>
      <c r="D33" s="317"/>
      <c r="E33" s="319"/>
      <c r="F33" s="319"/>
      <c r="G33" s="319"/>
      <c r="H33" s="319"/>
      <c r="I33" s="319"/>
      <c r="J33" s="319"/>
      <c r="K33" s="319"/>
      <c r="L33" s="320"/>
      <c r="M33" s="9"/>
      <c r="O33" s="9" t="s">
        <v>14</v>
      </c>
      <c r="P33" s="9" t="s">
        <v>38</v>
      </c>
    </row>
    <row r="34" spans="2:16" x14ac:dyDescent="0.25">
      <c r="B34" s="384">
        <v>2</v>
      </c>
      <c r="C34" s="386"/>
      <c r="D34" s="317"/>
      <c r="E34" s="317"/>
      <c r="F34" s="317"/>
      <c r="G34" s="317"/>
      <c r="H34" s="317"/>
      <c r="I34" s="317"/>
      <c r="J34" s="317"/>
      <c r="K34" s="317"/>
      <c r="L34" s="318"/>
      <c r="M34" s="9"/>
    </row>
    <row r="35" spans="2:16" x14ac:dyDescent="0.25">
      <c r="B35" s="384"/>
      <c r="C35" s="386"/>
      <c r="D35" s="317"/>
      <c r="E35" s="319"/>
      <c r="F35" s="319"/>
      <c r="G35" s="319"/>
      <c r="H35" s="319"/>
      <c r="I35" s="319"/>
      <c r="J35" s="319"/>
      <c r="K35" s="319"/>
      <c r="L35" s="320"/>
      <c r="M35" s="9"/>
    </row>
    <row r="36" spans="2:16" x14ac:dyDescent="0.25">
      <c r="B36" s="384">
        <v>3</v>
      </c>
      <c r="C36" s="386"/>
      <c r="D36" s="317"/>
      <c r="E36" s="317"/>
      <c r="F36" s="317"/>
      <c r="G36" s="317"/>
      <c r="H36" s="317"/>
      <c r="I36" s="317"/>
      <c r="J36" s="317"/>
      <c r="K36" s="317"/>
      <c r="L36" s="318"/>
      <c r="M36" s="9"/>
    </row>
    <row r="37" spans="2:16" x14ac:dyDescent="0.25">
      <c r="B37" s="384"/>
      <c r="C37" s="386"/>
      <c r="D37" s="317"/>
      <c r="E37" s="319"/>
      <c r="F37" s="319"/>
      <c r="G37" s="319"/>
      <c r="H37" s="319"/>
      <c r="I37" s="319"/>
      <c r="J37" s="319"/>
      <c r="K37" s="319"/>
      <c r="L37" s="320"/>
      <c r="M37" s="9"/>
    </row>
    <row r="38" spans="2:16" x14ac:dyDescent="0.25">
      <c r="B38" s="384">
        <v>4</v>
      </c>
      <c r="C38" s="386"/>
      <c r="D38" s="317"/>
      <c r="E38" s="317"/>
      <c r="F38" s="317"/>
      <c r="G38" s="317"/>
      <c r="H38" s="317"/>
      <c r="I38" s="317"/>
      <c r="J38" s="317"/>
      <c r="K38" s="317"/>
      <c r="L38" s="318"/>
      <c r="M38" s="9"/>
    </row>
    <row r="39" spans="2:16" x14ac:dyDescent="0.25">
      <c r="B39" s="384"/>
      <c r="C39" s="386"/>
      <c r="D39" s="317"/>
      <c r="E39" s="319"/>
      <c r="F39" s="319"/>
      <c r="G39" s="319"/>
      <c r="H39" s="319"/>
      <c r="I39" s="319"/>
      <c r="J39" s="319"/>
      <c r="K39" s="319"/>
      <c r="L39" s="320"/>
      <c r="M39" s="9"/>
    </row>
    <row r="40" spans="2:16" x14ac:dyDescent="0.25">
      <c r="B40" s="384">
        <v>5</v>
      </c>
      <c r="C40" s="386"/>
      <c r="D40" s="317"/>
      <c r="E40" s="317"/>
      <c r="F40" s="317"/>
      <c r="G40" s="317"/>
      <c r="H40" s="317"/>
      <c r="I40" s="317"/>
      <c r="J40" s="317"/>
      <c r="K40" s="317"/>
      <c r="L40" s="318"/>
      <c r="M40" s="9"/>
    </row>
    <row r="41" spans="2:16" x14ac:dyDescent="0.25">
      <c r="B41" s="384"/>
      <c r="C41" s="386"/>
      <c r="D41" s="317"/>
      <c r="E41" s="319"/>
      <c r="F41" s="319"/>
      <c r="G41" s="319"/>
      <c r="H41" s="319"/>
      <c r="I41" s="319"/>
      <c r="J41" s="319"/>
      <c r="K41" s="319"/>
      <c r="L41" s="320"/>
      <c r="M41" s="9"/>
    </row>
    <row r="42" spans="2:16" x14ac:dyDescent="0.25">
      <c r="B42" s="384">
        <v>6</v>
      </c>
      <c r="C42" s="386"/>
      <c r="D42" s="317"/>
      <c r="E42" s="317"/>
      <c r="F42" s="317"/>
      <c r="G42" s="317"/>
      <c r="H42" s="317"/>
      <c r="I42" s="317"/>
      <c r="J42" s="317"/>
      <c r="K42" s="317"/>
      <c r="L42" s="318"/>
      <c r="M42" s="9"/>
    </row>
    <row r="43" spans="2:16" x14ac:dyDescent="0.25">
      <c r="B43" s="384"/>
      <c r="C43" s="386"/>
      <c r="D43" s="317"/>
      <c r="E43" s="319"/>
      <c r="F43" s="319"/>
      <c r="G43" s="319"/>
      <c r="H43" s="319"/>
      <c r="I43" s="319"/>
      <c r="J43" s="319"/>
      <c r="K43" s="319"/>
      <c r="L43" s="320"/>
      <c r="M43" s="9"/>
    </row>
    <row r="44" spans="2:16" x14ac:dyDescent="0.25">
      <c r="B44" s="384">
        <v>7</v>
      </c>
      <c r="C44" s="386"/>
      <c r="D44" s="317"/>
      <c r="E44" s="317"/>
      <c r="F44" s="317"/>
      <c r="G44" s="317"/>
      <c r="H44" s="317"/>
      <c r="I44" s="317"/>
      <c r="J44" s="317"/>
      <c r="K44" s="317"/>
      <c r="L44" s="318"/>
      <c r="M44" s="9"/>
    </row>
    <row r="45" spans="2:16" x14ac:dyDescent="0.25">
      <c r="B45" s="384"/>
      <c r="C45" s="386"/>
      <c r="D45" s="317"/>
      <c r="E45" s="319"/>
      <c r="F45" s="319"/>
      <c r="G45" s="319"/>
      <c r="H45" s="319"/>
      <c r="I45" s="319"/>
      <c r="J45" s="319"/>
      <c r="K45" s="319"/>
      <c r="L45" s="320"/>
      <c r="M45" s="9"/>
    </row>
    <row r="46" spans="2:16" x14ac:dyDescent="0.25">
      <c r="B46" s="384">
        <v>8</v>
      </c>
      <c r="C46" s="386"/>
      <c r="D46" s="317"/>
      <c r="E46" s="317"/>
      <c r="F46" s="317"/>
      <c r="G46" s="317"/>
      <c r="H46" s="317"/>
      <c r="I46" s="317"/>
      <c r="J46" s="317"/>
      <c r="K46" s="317"/>
      <c r="L46" s="318"/>
      <c r="M46" s="9"/>
    </row>
    <row r="47" spans="2:16" x14ac:dyDescent="0.25">
      <c r="B47" s="384"/>
      <c r="C47" s="386"/>
      <c r="D47" s="317"/>
      <c r="E47" s="319"/>
      <c r="F47" s="319"/>
      <c r="G47" s="319"/>
      <c r="H47" s="319"/>
      <c r="I47" s="319"/>
      <c r="J47" s="319"/>
      <c r="K47" s="319"/>
      <c r="L47" s="320"/>
      <c r="M47" s="9"/>
    </row>
    <row r="48" spans="2:16" x14ac:dyDescent="0.25">
      <c r="B48" s="384">
        <v>9</v>
      </c>
      <c r="C48" s="386"/>
      <c r="D48" s="317"/>
      <c r="E48" s="317"/>
      <c r="F48" s="317"/>
      <c r="G48" s="317"/>
      <c r="H48" s="317"/>
      <c r="I48" s="317"/>
      <c r="J48" s="317"/>
      <c r="K48" s="317"/>
      <c r="L48" s="318"/>
      <c r="M48" s="9"/>
    </row>
    <row r="49" spans="1:21" x14ac:dyDescent="0.25">
      <c r="B49" s="384"/>
      <c r="C49" s="386"/>
      <c r="D49" s="317"/>
      <c r="E49" s="319"/>
      <c r="F49" s="319"/>
      <c r="G49" s="319"/>
      <c r="H49" s="319"/>
      <c r="I49" s="319"/>
      <c r="J49" s="319"/>
      <c r="K49" s="319"/>
      <c r="L49" s="320"/>
      <c r="M49" s="9"/>
    </row>
    <row r="50" spans="1:21" x14ac:dyDescent="0.25">
      <c r="B50" s="384">
        <v>10</v>
      </c>
      <c r="C50" s="386"/>
      <c r="D50" s="317"/>
      <c r="E50" s="317"/>
      <c r="F50" s="317"/>
      <c r="G50" s="317"/>
      <c r="H50" s="317"/>
      <c r="I50" s="317"/>
      <c r="J50" s="317"/>
      <c r="K50" s="317"/>
      <c r="L50" s="318"/>
      <c r="M50" s="9"/>
    </row>
    <row r="51" spans="1:21" x14ac:dyDescent="0.25">
      <c r="B51" s="384"/>
      <c r="C51" s="386"/>
      <c r="D51" s="317"/>
      <c r="E51" s="319"/>
      <c r="F51" s="319"/>
      <c r="G51" s="319"/>
      <c r="H51" s="319"/>
      <c r="I51" s="319"/>
      <c r="J51" s="319"/>
      <c r="K51" s="319"/>
      <c r="L51" s="320"/>
      <c r="M51" s="9"/>
    </row>
    <row r="52" spans="1:21" s="27" customFormat="1" x14ac:dyDescent="0.25">
      <c r="A52" s="35"/>
      <c r="B52" s="36"/>
      <c r="C52" s="37"/>
      <c r="D52" s="37"/>
      <c r="E52" s="37"/>
      <c r="F52" s="37"/>
      <c r="G52" s="37"/>
      <c r="H52" s="37"/>
      <c r="I52" s="37"/>
      <c r="J52" s="37"/>
      <c r="K52" s="37"/>
      <c r="L52" s="38"/>
      <c r="O52" s="9"/>
      <c r="P52" s="9"/>
      <c r="Q52" s="9"/>
      <c r="R52" s="9"/>
      <c r="S52" s="9"/>
      <c r="T52" s="9"/>
      <c r="U52" s="9"/>
    </row>
    <row r="53" spans="1:21" s="10" customFormat="1" x14ac:dyDescent="0.25">
      <c r="A53" s="7"/>
      <c r="B53" s="393" t="s">
        <v>16</v>
      </c>
      <c r="C53" s="394"/>
      <c r="D53" s="394"/>
      <c r="E53" s="394"/>
      <c r="F53" s="394"/>
      <c r="G53" s="394"/>
      <c r="H53" s="394"/>
      <c r="I53" s="394"/>
      <c r="J53" s="394"/>
      <c r="K53" s="394"/>
      <c r="L53" s="395"/>
      <c r="M53" s="52"/>
    </row>
    <row r="54" spans="1:21" s="27" customFormat="1" x14ac:dyDescent="0.25">
      <c r="A54" s="35"/>
      <c r="B54" s="39"/>
      <c r="C54" s="61"/>
      <c r="D54" s="61"/>
      <c r="E54" s="61"/>
      <c r="F54" s="61"/>
      <c r="G54" s="61"/>
      <c r="H54" s="61"/>
      <c r="I54" s="61"/>
      <c r="J54" s="61"/>
      <c r="K54" s="61"/>
      <c r="L54" s="40"/>
      <c r="O54" s="9"/>
      <c r="P54" s="9"/>
      <c r="Q54" s="9"/>
      <c r="R54" s="9"/>
      <c r="S54" s="9"/>
      <c r="T54" s="9"/>
      <c r="U54" s="9"/>
    </row>
    <row r="55" spans="1:21" s="27" customFormat="1" x14ac:dyDescent="0.25">
      <c r="A55" s="35"/>
      <c r="B55" s="255" t="str">
        <f>IF(Intro!$G$29="English",O55,P55)</f>
        <v>Fournissez des détails sur tout changement dans la propriété majoritaire de votre entreprise depuis le 1er janvier 2023.</v>
      </c>
      <c r="C55" s="256"/>
      <c r="D55" s="256"/>
      <c r="E55" s="256"/>
      <c r="F55" s="256"/>
      <c r="G55" s="256"/>
      <c r="H55" s="256"/>
      <c r="I55" s="256"/>
      <c r="J55" s="256"/>
      <c r="K55" s="256"/>
      <c r="L55" s="257"/>
      <c r="O55" s="9" t="str">
        <f>"Provide details of any change of majority ownership of your firm since January 1, "&amp;Variables!B6&amp;"."</f>
        <v>Provide details of any change of majority ownership of your firm since January 1, 2023.</v>
      </c>
      <c r="P55" s="9" t="str">
        <f>"Fournissez des détails sur tout changement dans la propriété majoritaire de votre entreprise depuis le 1er janvier "&amp;Variables!B6&amp;"."</f>
        <v>Fournissez des détails sur tout changement dans la propriété majoritaire de votre entreprise depuis le 1er janvier 2023.</v>
      </c>
      <c r="Q55" s="9"/>
      <c r="R55" s="9"/>
      <c r="S55" s="9"/>
      <c r="T55" s="9"/>
      <c r="U55" s="9"/>
    </row>
    <row r="56" spans="1:21" s="27" customFormat="1" x14ac:dyDescent="0.25">
      <c r="A56" s="35"/>
      <c r="B56" s="39"/>
      <c r="C56" s="61"/>
      <c r="D56" s="61"/>
      <c r="E56" s="61"/>
      <c r="F56" s="61"/>
      <c r="G56" s="61"/>
      <c r="H56" s="61"/>
      <c r="I56" s="61"/>
      <c r="J56" s="61"/>
      <c r="K56" s="61"/>
      <c r="L56" s="40"/>
      <c r="O56" s="9"/>
      <c r="P56" s="9"/>
      <c r="Q56" s="9"/>
      <c r="R56" s="9"/>
      <c r="S56" s="9"/>
      <c r="T56" s="9"/>
      <c r="U56" s="9"/>
    </row>
    <row r="57" spans="1:21" s="10" customFormat="1" x14ac:dyDescent="0.25">
      <c r="A57" s="7"/>
      <c r="B57" s="407"/>
      <c r="C57" s="408"/>
      <c r="D57" s="408"/>
      <c r="E57" s="408"/>
      <c r="F57" s="408"/>
      <c r="G57" s="408"/>
      <c r="H57" s="408"/>
      <c r="I57" s="408"/>
      <c r="J57" s="408"/>
      <c r="K57" s="408"/>
      <c r="L57" s="409"/>
      <c r="M57" s="27"/>
      <c r="Q57" s="9"/>
    </row>
    <row r="58" spans="1:21" s="10" customFormat="1" x14ac:dyDescent="0.25">
      <c r="A58" s="7"/>
      <c r="B58" s="407"/>
      <c r="C58" s="408"/>
      <c r="D58" s="408"/>
      <c r="E58" s="408"/>
      <c r="F58" s="408"/>
      <c r="G58" s="408"/>
      <c r="H58" s="408"/>
      <c r="I58" s="408"/>
      <c r="J58" s="408"/>
      <c r="K58" s="408"/>
      <c r="L58" s="409"/>
      <c r="M58" s="27"/>
      <c r="Q58" s="9"/>
    </row>
    <row r="59" spans="1:21" s="10" customFormat="1" x14ac:dyDescent="0.25">
      <c r="A59" s="7"/>
      <c r="B59" s="407"/>
      <c r="C59" s="408"/>
      <c r="D59" s="408"/>
      <c r="E59" s="408"/>
      <c r="F59" s="408"/>
      <c r="G59" s="408"/>
      <c r="H59" s="408"/>
      <c r="I59" s="408"/>
      <c r="J59" s="408"/>
      <c r="K59" s="408"/>
      <c r="L59" s="409"/>
      <c r="M59" s="27"/>
      <c r="Q59" s="9"/>
    </row>
    <row r="60" spans="1:21" s="10" customFormat="1" x14ac:dyDescent="0.25">
      <c r="A60" s="7"/>
      <c r="B60" s="407"/>
      <c r="C60" s="408"/>
      <c r="D60" s="408"/>
      <c r="E60" s="408"/>
      <c r="F60" s="408"/>
      <c r="G60" s="408"/>
      <c r="H60" s="408"/>
      <c r="I60" s="408"/>
      <c r="J60" s="408"/>
      <c r="K60" s="408"/>
      <c r="L60" s="409"/>
      <c r="M60" s="27"/>
      <c r="Q60" s="9"/>
    </row>
    <row r="61" spans="1:21" s="10" customFormat="1" x14ac:dyDescent="0.25">
      <c r="A61" s="7"/>
      <c r="B61" s="407"/>
      <c r="C61" s="408"/>
      <c r="D61" s="408"/>
      <c r="E61" s="408"/>
      <c r="F61" s="408"/>
      <c r="G61" s="408"/>
      <c r="H61" s="408"/>
      <c r="I61" s="408"/>
      <c r="J61" s="408"/>
      <c r="K61" s="408"/>
      <c r="L61" s="409"/>
      <c r="M61" s="27"/>
      <c r="Q61" s="9"/>
    </row>
    <row r="62" spans="1:21" s="10" customFormat="1" x14ac:dyDescent="0.25">
      <c r="A62" s="7"/>
      <c r="B62" s="407"/>
      <c r="C62" s="408"/>
      <c r="D62" s="408"/>
      <c r="E62" s="408"/>
      <c r="F62" s="408"/>
      <c r="G62" s="408"/>
      <c r="H62" s="408"/>
      <c r="I62" s="408"/>
      <c r="J62" s="408"/>
      <c r="K62" s="408"/>
      <c r="L62" s="409"/>
      <c r="M62" s="27"/>
      <c r="Q62" s="9"/>
    </row>
    <row r="63" spans="1:21" s="10" customFormat="1" x14ac:dyDescent="0.25">
      <c r="A63" s="7"/>
      <c r="B63" s="407"/>
      <c r="C63" s="408"/>
      <c r="D63" s="408"/>
      <c r="E63" s="408"/>
      <c r="F63" s="408"/>
      <c r="G63" s="408"/>
      <c r="H63" s="408"/>
      <c r="I63" s="408"/>
      <c r="J63" s="408"/>
      <c r="K63" s="408"/>
      <c r="L63" s="409"/>
      <c r="M63" s="27"/>
      <c r="Q63" s="9"/>
    </row>
    <row r="64" spans="1:21" s="10" customFormat="1" x14ac:dyDescent="0.25">
      <c r="A64" s="7"/>
      <c r="B64" s="407"/>
      <c r="C64" s="408"/>
      <c r="D64" s="408"/>
      <c r="E64" s="408"/>
      <c r="F64" s="408"/>
      <c r="G64" s="408"/>
      <c r="H64" s="408"/>
      <c r="I64" s="408"/>
      <c r="J64" s="408"/>
      <c r="K64" s="408"/>
      <c r="L64" s="409"/>
      <c r="M64" s="27"/>
      <c r="Q64" s="9"/>
    </row>
    <row r="65" spans="1:21" s="27" customFormat="1" x14ac:dyDescent="0.25">
      <c r="A65" s="35"/>
      <c r="B65" s="36"/>
      <c r="C65" s="37"/>
      <c r="D65" s="37"/>
      <c r="E65" s="37"/>
      <c r="F65" s="37"/>
      <c r="G65" s="37"/>
      <c r="H65" s="37"/>
      <c r="I65" s="37"/>
      <c r="J65" s="37"/>
      <c r="K65" s="37"/>
      <c r="L65" s="38"/>
      <c r="O65" s="9"/>
      <c r="P65" s="9"/>
      <c r="Q65" s="9"/>
      <c r="R65" s="9"/>
      <c r="S65" s="9"/>
      <c r="T65" s="9"/>
      <c r="U65" s="9"/>
    </row>
    <row r="66" spans="1:21" ht="18" customHeight="1" x14ac:dyDescent="0.25"/>
    <row r="67" spans="1:21" x14ac:dyDescent="0.25">
      <c r="B67" s="263" t="str">
        <f>IF(Intro!$G$29="English",O67,P67)</f>
        <v>CARACTÉRISTIQUES DU MARCHÉ DES MARCHANDISES</v>
      </c>
      <c r="C67" s="264"/>
      <c r="D67" s="264"/>
      <c r="E67" s="264"/>
      <c r="F67" s="264"/>
      <c r="G67" s="264"/>
      <c r="H67" s="264"/>
      <c r="I67" s="264"/>
      <c r="J67" s="264"/>
      <c r="K67" s="264"/>
      <c r="L67" s="265"/>
      <c r="M67" s="27"/>
      <c r="O67" s="69" t="s">
        <v>214</v>
      </c>
      <c r="P67" s="69" t="s">
        <v>215</v>
      </c>
    </row>
    <row r="68" spans="1:21" s="10" customFormat="1" x14ac:dyDescent="0.25">
      <c r="A68" s="7"/>
      <c r="B68" s="393" t="s">
        <v>17</v>
      </c>
      <c r="C68" s="394"/>
      <c r="D68" s="394"/>
      <c r="E68" s="394"/>
      <c r="F68" s="394"/>
      <c r="G68" s="394"/>
      <c r="H68" s="394"/>
      <c r="I68" s="394"/>
      <c r="J68" s="394"/>
      <c r="K68" s="394"/>
      <c r="L68" s="395"/>
      <c r="M68" s="52"/>
      <c r="N68" s="174"/>
      <c r="O68" s="85"/>
      <c r="P68" s="85"/>
    </row>
    <row r="69" spans="1:21" s="27" customFormat="1" x14ac:dyDescent="0.25">
      <c r="A69" s="35"/>
      <c r="B69" s="39"/>
      <c r="C69" s="61"/>
      <c r="D69" s="61"/>
      <c r="E69" s="61"/>
      <c r="F69" s="61"/>
      <c r="G69" s="61"/>
      <c r="H69" s="61"/>
      <c r="I69" s="61"/>
      <c r="J69" s="61"/>
      <c r="K69" s="61"/>
      <c r="L69" s="40"/>
      <c r="N69" s="175"/>
      <c r="O69" s="6"/>
      <c r="P69" s="6"/>
    </row>
    <row r="70" spans="1:21" s="181" customFormat="1" x14ac:dyDescent="0.25">
      <c r="A70" s="180"/>
      <c r="B70" s="255" t="str">
        <f>IF(Intro!$G$29="English",O70,P70)</f>
        <v>Décrivez s'il y a une saisonnalité sur le marché canadien pour les marchandises. Décrivez toute variation saisonnière de la production, du volume des stocks ou des ventes de la production de votre entreprise au Canada.</v>
      </c>
      <c r="C70" s="256"/>
      <c r="D70" s="256"/>
      <c r="E70" s="256"/>
      <c r="F70" s="256"/>
      <c r="G70" s="256"/>
      <c r="H70" s="256"/>
      <c r="I70" s="256"/>
      <c r="J70" s="256"/>
      <c r="K70" s="256"/>
      <c r="L70" s="257"/>
      <c r="N70" s="182"/>
      <c r="O70" s="14" t="s">
        <v>912</v>
      </c>
      <c r="P70" s="14" t="s">
        <v>913</v>
      </c>
    </row>
    <row r="71" spans="1:21" s="27" customFormat="1" x14ac:dyDescent="0.25">
      <c r="A71" s="35"/>
      <c r="B71" s="255"/>
      <c r="C71" s="256"/>
      <c r="D71" s="256"/>
      <c r="E71" s="256"/>
      <c r="F71" s="256"/>
      <c r="G71" s="256"/>
      <c r="H71" s="256"/>
      <c r="I71" s="256"/>
      <c r="J71" s="256"/>
      <c r="K71" s="256"/>
      <c r="L71" s="257"/>
      <c r="N71" s="175"/>
      <c r="O71" s="6"/>
      <c r="P71" s="6"/>
    </row>
    <row r="72" spans="1:21" s="27" customFormat="1" x14ac:dyDescent="0.25">
      <c r="A72" s="35"/>
      <c r="B72" s="39"/>
      <c r="C72" s="61"/>
      <c r="D72" s="61"/>
      <c r="E72" s="61"/>
      <c r="F72" s="61"/>
      <c r="G72" s="61"/>
      <c r="H72" s="61"/>
      <c r="I72" s="61"/>
      <c r="J72" s="61"/>
      <c r="K72" s="61"/>
      <c r="L72" s="40"/>
      <c r="N72" s="175"/>
      <c r="O72" s="6"/>
      <c r="P72" s="6"/>
    </row>
    <row r="73" spans="1:21" s="10" customFormat="1" x14ac:dyDescent="0.25">
      <c r="A73" s="7"/>
      <c r="B73" s="407"/>
      <c r="C73" s="408"/>
      <c r="D73" s="408"/>
      <c r="E73" s="408"/>
      <c r="F73" s="408"/>
      <c r="G73" s="408"/>
      <c r="H73" s="408"/>
      <c r="I73" s="408"/>
      <c r="J73" s="408"/>
      <c r="K73" s="408"/>
      <c r="L73" s="409"/>
      <c r="M73" s="27"/>
      <c r="N73" s="176"/>
      <c r="O73" s="85"/>
      <c r="P73" s="85"/>
    </row>
    <row r="74" spans="1:21" s="10" customFormat="1" x14ac:dyDescent="0.25">
      <c r="A74" s="7"/>
      <c r="B74" s="407"/>
      <c r="C74" s="408"/>
      <c r="D74" s="408"/>
      <c r="E74" s="408"/>
      <c r="F74" s="408"/>
      <c r="G74" s="408"/>
      <c r="H74" s="408"/>
      <c r="I74" s="408"/>
      <c r="J74" s="408"/>
      <c r="K74" s="408"/>
      <c r="L74" s="409"/>
      <c r="M74" s="27"/>
      <c r="N74" s="176"/>
      <c r="O74" s="85"/>
      <c r="P74" s="85"/>
    </row>
    <row r="75" spans="1:21" s="10" customFormat="1" x14ac:dyDescent="0.25">
      <c r="A75" s="7"/>
      <c r="B75" s="407"/>
      <c r="C75" s="408"/>
      <c r="D75" s="408"/>
      <c r="E75" s="408"/>
      <c r="F75" s="408"/>
      <c r="G75" s="408"/>
      <c r="H75" s="408"/>
      <c r="I75" s="408"/>
      <c r="J75" s="408"/>
      <c r="K75" s="408"/>
      <c r="L75" s="409"/>
      <c r="M75" s="27"/>
      <c r="N75" s="176"/>
      <c r="O75" s="85"/>
      <c r="P75" s="85"/>
    </row>
    <row r="76" spans="1:21" s="10" customFormat="1" x14ac:dyDescent="0.25">
      <c r="A76" s="7"/>
      <c r="B76" s="407"/>
      <c r="C76" s="408"/>
      <c r="D76" s="408"/>
      <c r="E76" s="408"/>
      <c r="F76" s="408"/>
      <c r="G76" s="408"/>
      <c r="H76" s="408"/>
      <c r="I76" s="408"/>
      <c r="J76" s="408"/>
      <c r="K76" s="408"/>
      <c r="L76" s="409"/>
      <c r="M76" s="27"/>
      <c r="N76" s="176"/>
      <c r="O76" s="85"/>
      <c r="P76" s="85"/>
    </row>
    <row r="77" spans="1:21" s="10" customFormat="1" x14ac:dyDescent="0.25">
      <c r="A77" s="7"/>
      <c r="B77" s="407"/>
      <c r="C77" s="408"/>
      <c r="D77" s="408"/>
      <c r="E77" s="408"/>
      <c r="F77" s="408"/>
      <c r="G77" s="408"/>
      <c r="H77" s="408"/>
      <c r="I77" s="408"/>
      <c r="J77" s="408"/>
      <c r="K77" s="408"/>
      <c r="L77" s="409"/>
      <c r="M77" s="27"/>
      <c r="N77" s="176"/>
      <c r="O77" s="85"/>
      <c r="P77" s="85"/>
    </row>
    <row r="78" spans="1:21" s="10" customFormat="1" x14ac:dyDescent="0.25">
      <c r="A78" s="7"/>
      <c r="B78" s="407"/>
      <c r="C78" s="408"/>
      <c r="D78" s="408"/>
      <c r="E78" s="408"/>
      <c r="F78" s="408"/>
      <c r="G78" s="408"/>
      <c r="H78" s="408"/>
      <c r="I78" s="408"/>
      <c r="J78" s="408"/>
      <c r="K78" s="408"/>
      <c r="L78" s="409"/>
      <c r="M78" s="27"/>
      <c r="N78" s="176"/>
      <c r="O78" s="85"/>
      <c r="P78" s="85"/>
    </row>
    <row r="79" spans="1:21" s="10" customFormat="1" x14ac:dyDescent="0.25">
      <c r="A79" s="7"/>
      <c r="B79" s="407"/>
      <c r="C79" s="408"/>
      <c r="D79" s="408"/>
      <c r="E79" s="408"/>
      <c r="F79" s="408"/>
      <c r="G79" s="408"/>
      <c r="H79" s="408"/>
      <c r="I79" s="408"/>
      <c r="J79" s="408"/>
      <c r="K79" s="408"/>
      <c r="L79" s="409"/>
      <c r="M79" s="27"/>
      <c r="N79" s="176"/>
      <c r="O79" s="85"/>
      <c r="P79" s="85"/>
    </row>
    <row r="80" spans="1:21" s="10" customFormat="1" x14ac:dyDescent="0.25">
      <c r="A80" s="7"/>
      <c r="B80" s="407"/>
      <c r="C80" s="408"/>
      <c r="D80" s="408"/>
      <c r="E80" s="408"/>
      <c r="F80" s="408"/>
      <c r="G80" s="408"/>
      <c r="H80" s="408"/>
      <c r="I80" s="408"/>
      <c r="J80" s="408"/>
      <c r="K80" s="408"/>
      <c r="L80" s="409"/>
      <c r="M80" s="27"/>
      <c r="N80" s="176"/>
      <c r="O80" s="85"/>
      <c r="P80" s="85"/>
    </row>
    <row r="81" spans="1:21" s="10" customFormat="1" x14ac:dyDescent="0.25">
      <c r="A81" s="7"/>
      <c r="B81" s="177"/>
      <c r="C81" s="178"/>
      <c r="D81" s="178"/>
      <c r="E81" s="178"/>
      <c r="F81" s="178"/>
      <c r="G81" s="178"/>
      <c r="H81" s="178"/>
      <c r="I81" s="178"/>
      <c r="J81" s="178"/>
      <c r="K81" s="178"/>
      <c r="L81" s="179"/>
      <c r="M81" s="27"/>
      <c r="N81" s="176"/>
      <c r="O81" s="85"/>
      <c r="P81" s="85"/>
    </row>
    <row r="82" spans="1:21" s="10" customFormat="1" x14ac:dyDescent="0.25">
      <c r="A82" s="7"/>
      <c r="B82" s="393" t="s">
        <v>18</v>
      </c>
      <c r="C82" s="394"/>
      <c r="D82" s="394"/>
      <c r="E82" s="394"/>
      <c r="F82" s="394"/>
      <c r="G82" s="394"/>
      <c r="H82" s="394"/>
      <c r="I82" s="394"/>
      <c r="J82" s="394"/>
      <c r="K82" s="394"/>
      <c r="L82" s="395"/>
      <c r="M82" s="52"/>
    </row>
    <row r="83" spans="1:21" s="27" customFormat="1" x14ac:dyDescent="0.25">
      <c r="A83" s="35"/>
      <c r="B83" s="39"/>
      <c r="C83" s="61"/>
      <c r="D83" s="61"/>
      <c r="E83" s="61"/>
      <c r="F83" s="61"/>
      <c r="G83" s="61"/>
      <c r="H83" s="61"/>
      <c r="I83" s="61"/>
      <c r="J83" s="61"/>
      <c r="K83" s="61"/>
      <c r="L83" s="40"/>
      <c r="O83" s="9"/>
      <c r="P83" s="9"/>
      <c r="Q83" s="9"/>
      <c r="R83" s="9"/>
      <c r="S83" s="9"/>
      <c r="T83" s="9"/>
      <c r="U83" s="9"/>
    </row>
    <row r="84" spans="1:21" s="27" customFormat="1" x14ac:dyDescent="0.25">
      <c r="A84" s="35"/>
      <c r="B84" s="260" t="str">
        <f>IF(Intro!$G$29="English",O84,P84)</f>
        <v>Décrivez de quelle manière les récentes mesures commerciales sur les marchandises dans les principaux marchés mondiaux, comme les États-Unis et l’Union européenne, auront une incidence sur la source, le volume et les prix des importations des marchandises de votre entreprise.</v>
      </c>
      <c r="C84" s="261"/>
      <c r="D84" s="261"/>
      <c r="E84" s="261"/>
      <c r="F84" s="261"/>
      <c r="G84" s="261"/>
      <c r="H84" s="261"/>
      <c r="I84" s="261"/>
      <c r="J84" s="261"/>
      <c r="K84" s="261"/>
      <c r="L84" s="262"/>
      <c r="O84" s="8" t="s">
        <v>813</v>
      </c>
      <c r="P84" s="114" t="s">
        <v>964</v>
      </c>
      <c r="Q84" s="9"/>
      <c r="R84" s="9"/>
      <c r="S84" s="9"/>
      <c r="T84" s="9"/>
      <c r="U84" s="9"/>
    </row>
    <row r="85" spans="1:21" s="27" customFormat="1" x14ac:dyDescent="0.25">
      <c r="A85" s="35"/>
      <c r="B85" s="260"/>
      <c r="C85" s="261"/>
      <c r="D85" s="261"/>
      <c r="E85" s="261"/>
      <c r="F85" s="261"/>
      <c r="G85" s="261"/>
      <c r="H85" s="261"/>
      <c r="I85" s="261"/>
      <c r="J85" s="261"/>
      <c r="K85" s="261"/>
      <c r="L85" s="262"/>
      <c r="O85" s="9"/>
      <c r="P85" s="9"/>
      <c r="Q85" s="9"/>
      <c r="R85" s="9"/>
      <c r="S85" s="9"/>
      <c r="T85" s="9"/>
      <c r="U85" s="9"/>
    </row>
    <row r="86" spans="1:21" s="27" customFormat="1" x14ac:dyDescent="0.25">
      <c r="A86" s="35"/>
      <c r="B86" s="39"/>
      <c r="C86" s="61"/>
      <c r="D86" s="61"/>
      <c r="E86" s="61"/>
      <c r="F86" s="61"/>
      <c r="G86" s="61"/>
      <c r="H86" s="61"/>
      <c r="I86" s="61"/>
      <c r="J86" s="61"/>
      <c r="K86" s="61"/>
      <c r="L86" s="40"/>
      <c r="O86" s="9"/>
      <c r="P86" s="9"/>
      <c r="Q86" s="9"/>
      <c r="R86" s="9"/>
      <c r="S86" s="9"/>
      <c r="T86" s="9"/>
      <c r="U86" s="9"/>
    </row>
    <row r="87" spans="1:21" s="10" customFormat="1" x14ac:dyDescent="0.25">
      <c r="A87" s="7"/>
      <c r="B87" s="407"/>
      <c r="C87" s="408"/>
      <c r="D87" s="408"/>
      <c r="E87" s="408"/>
      <c r="F87" s="408"/>
      <c r="G87" s="408"/>
      <c r="H87" s="408"/>
      <c r="I87" s="408"/>
      <c r="J87" s="408"/>
      <c r="K87" s="408"/>
      <c r="L87" s="409"/>
      <c r="M87" s="27"/>
      <c r="Q87" s="9"/>
    </row>
    <row r="88" spans="1:21" s="10" customFormat="1" x14ac:dyDescent="0.25">
      <c r="A88" s="7"/>
      <c r="B88" s="407"/>
      <c r="C88" s="408"/>
      <c r="D88" s="408"/>
      <c r="E88" s="408"/>
      <c r="F88" s="408"/>
      <c r="G88" s="408"/>
      <c r="H88" s="408"/>
      <c r="I88" s="408"/>
      <c r="J88" s="408"/>
      <c r="K88" s="408"/>
      <c r="L88" s="409"/>
      <c r="M88" s="27"/>
      <c r="Q88" s="9"/>
    </row>
    <row r="89" spans="1:21" s="10" customFormat="1" x14ac:dyDescent="0.25">
      <c r="A89" s="7"/>
      <c r="B89" s="407"/>
      <c r="C89" s="408"/>
      <c r="D89" s="408"/>
      <c r="E89" s="408"/>
      <c r="F89" s="408"/>
      <c r="G89" s="408"/>
      <c r="H89" s="408"/>
      <c r="I89" s="408"/>
      <c r="J89" s="408"/>
      <c r="K89" s="408"/>
      <c r="L89" s="409"/>
      <c r="M89" s="27"/>
      <c r="Q89" s="9"/>
    </row>
    <row r="90" spans="1:21" s="10" customFormat="1" x14ac:dyDescent="0.25">
      <c r="A90" s="7"/>
      <c r="B90" s="407"/>
      <c r="C90" s="408"/>
      <c r="D90" s="408"/>
      <c r="E90" s="408"/>
      <c r="F90" s="408"/>
      <c r="G90" s="408"/>
      <c r="H90" s="408"/>
      <c r="I90" s="408"/>
      <c r="J90" s="408"/>
      <c r="K90" s="408"/>
      <c r="L90" s="409"/>
      <c r="M90" s="27"/>
      <c r="Q90" s="9"/>
    </row>
    <row r="91" spans="1:21" s="10" customFormat="1" x14ac:dyDescent="0.25">
      <c r="A91" s="7"/>
      <c r="B91" s="407"/>
      <c r="C91" s="408"/>
      <c r="D91" s="408"/>
      <c r="E91" s="408"/>
      <c r="F91" s="408"/>
      <c r="G91" s="408"/>
      <c r="H91" s="408"/>
      <c r="I91" s="408"/>
      <c r="J91" s="408"/>
      <c r="K91" s="408"/>
      <c r="L91" s="409"/>
      <c r="M91" s="27"/>
      <c r="Q91" s="9"/>
    </row>
    <row r="92" spans="1:21" s="10" customFormat="1" x14ac:dyDescent="0.25">
      <c r="A92" s="7"/>
      <c r="B92" s="407"/>
      <c r="C92" s="408"/>
      <c r="D92" s="408"/>
      <c r="E92" s="408"/>
      <c r="F92" s="408"/>
      <c r="G92" s="408"/>
      <c r="H92" s="408"/>
      <c r="I92" s="408"/>
      <c r="J92" s="408"/>
      <c r="K92" s="408"/>
      <c r="L92" s="409"/>
      <c r="M92" s="27"/>
      <c r="Q92" s="9"/>
    </row>
    <row r="93" spans="1:21" s="10" customFormat="1" x14ac:dyDescent="0.25">
      <c r="A93" s="7"/>
      <c r="B93" s="407"/>
      <c r="C93" s="408"/>
      <c r="D93" s="408"/>
      <c r="E93" s="408"/>
      <c r="F93" s="408"/>
      <c r="G93" s="408"/>
      <c r="H93" s="408"/>
      <c r="I93" s="408"/>
      <c r="J93" s="408"/>
      <c r="K93" s="408"/>
      <c r="L93" s="409"/>
      <c r="M93" s="27"/>
      <c r="Q93" s="9"/>
    </row>
    <row r="94" spans="1:21" s="10" customFormat="1" x14ac:dyDescent="0.25">
      <c r="A94" s="7"/>
      <c r="B94" s="407"/>
      <c r="C94" s="408"/>
      <c r="D94" s="408"/>
      <c r="E94" s="408"/>
      <c r="F94" s="408"/>
      <c r="G94" s="408"/>
      <c r="H94" s="408"/>
      <c r="I94" s="408"/>
      <c r="J94" s="408"/>
      <c r="K94" s="408"/>
      <c r="L94" s="409"/>
      <c r="M94" s="27"/>
      <c r="Q94" s="9"/>
    </row>
    <row r="95" spans="1:21" s="27" customFormat="1" x14ac:dyDescent="0.25">
      <c r="A95" s="35"/>
      <c r="B95" s="36"/>
      <c r="C95" s="37"/>
      <c r="D95" s="37"/>
      <c r="E95" s="37"/>
      <c r="F95" s="37"/>
      <c r="G95" s="37"/>
      <c r="H95" s="37"/>
      <c r="I95" s="37"/>
      <c r="J95" s="37"/>
      <c r="K95" s="37"/>
      <c r="L95" s="38"/>
      <c r="O95" s="9"/>
      <c r="P95" s="9"/>
      <c r="Q95" s="9"/>
      <c r="R95" s="9"/>
      <c r="S95" s="9"/>
      <c r="T95" s="9"/>
      <c r="U95" s="9"/>
    </row>
    <row r="96" spans="1:21" s="10" customFormat="1" x14ac:dyDescent="0.25">
      <c r="A96" s="7"/>
      <c r="B96" s="393" t="s">
        <v>19</v>
      </c>
      <c r="C96" s="394"/>
      <c r="D96" s="394"/>
      <c r="E96" s="394"/>
      <c r="F96" s="394"/>
      <c r="G96" s="394"/>
      <c r="H96" s="394"/>
      <c r="I96" s="394"/>
      <c r="J96" s="394"/>
      <c r="K96" s="394"/>
      <c r="L96" s="395"/>
      <c r="M96" s="52"/>
    </row>
    <row r="97" spans="1:21" s="27" customFormat="1" x14ac:dyDescent="0.25">
      <c r="A97" s="35"/>
      <c r="B97" s="39"/>
      <c r="C97" s="61"/>
      <c r="D97" s="61"/>
      <c r="E97" s="61"/>
      <c r="F97" s="61"/>
      <c r="G97" s="61"/>
      <c r="H97" s="61"/>
      <c r="I97" s="61"/>
      <c r="J97" s="61"/>
      <c r="K97" s="61"/>
      <c r="L97" s="40"/>
      <c r="O97" s="9"/>
      <c r="P97" s="9"/>
      <c r="Q97" s="9"/>
      <c r="R97" s="9"/>
      <c r="S97" s="9"/>
      <c r="T97" s="9"/>
      <c r="U97" s="9"/>
    </row>
    <row r="98" spans="1:21" s="27" customFormat="1" x14ac:dyDescent="0.25">
      <c r="A98" s="35"/>
      <c r="B98" s="260" t="str">
        <f>IF(Intro!$G$29="English",O98,P98)</f>
        <v>Quels ont été les principaux facteurs affectant la demande des marchandises depuis le 1er janvier 2023 (par exemple, les préférences des utilisateurs, la politique gouvernementale, les conditions économiques, le taux de change)?</v>
      </c>
      <c r="C98" s="261"/>
      <c r="D98" s="261"/>
      <c r="E98" s="261"/>
      <c r="F98" s="261"/>
      <c r="G98" s="261"/>
      <c r="H98" s="261"/>
      <c r="I98" s="261"/>
      <c r="J98" s="261"/>
      <c r="K98" s="261"/>
      <c r="L98" s="262"/>
      <c r="O98" s="9"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98" s="9"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c r="Q98" s="9"/>
      <c r="R98" s="9"/>
      <c r="S98" s="9"/>
      <c r="T98" s="9"/>
      <c r="U98" s="9"/>
    </row>
    <row r="99" spans="1:21" s="27" customFormat="1" x14ac:dyDescent="0.25">
      <c r="A99" s="35"/>
      <c r="B99" s="260"/>
      <c r="C99" s="261"/>
      <c r="D99" s="261"/>
      <c r="E99" s="261"/>
      <c r="F99" s="261"/>
      <c r="G99" s="261"/>
      <c r="H99" s="261"/>
      <c r="I99" s="261"/>
      <c r="J99" s="261"/>
      <c r="K99" s="261"/>
      <c r="L99" s="262"/>
      <c r="O99" s="9"/>
      <c r="P99" s="9"/>
      <c r="Q99" s="9"/>
      <c r="R99" s="9"/>
      <c r="S99" s="9"/>
      <c r="T99" s="9"/>
      <c r="U99" s="9"/>
    </row>
    <row r="100" spans="1:21" s="27" customFormat="1" x14ac:dyDescent="0.25">
      <c r="A100" s="35"/>
      <c r="B100" s="39"/>
      <c r="C100" s="61"/>
      <c r="D100" s="61"/>
      <c r="E100" s="61"/>
      <c r="F100" s="61"/>
      <c r="G100" s="61"/>
      <c r="H100" s="61"/>
      <c r="I100" s="61"/>
      <c r="J100" s="61"/>
      <c r="K100" s="61"/>
      <c r="L100" s="40"/>
      <c r="O100" s="9"/>
      <c r="P100" s="9"/>
      <c r="Q100" s="9"/>
      <c r="R100" s="9"/>
      <c r="S100" s="9"/>
      <c r="T100" s="9"/>
      <c r="U100" s="9"/>
    </row>
    <row r="101" spans="1:21" s="10" customFormat="1" x14ac:dyDescent="0.25">
      <c r="A101" s="7"/>
      <c r="B101" s="407"/>
      <c r="C101" s="408"/>
      <c r="D101" s="408"/>
      <c r="E101" s="408"/>
      <c r="F101" s="408"/>
      <c r="G101" s="408"/>
      <c r="H101" s="408"/>
      <c r="I101" s="408"/>
      <c r="J101" s="408"/>
      <c r="K101" s="408"/>
      <c r="L101" s="409"/>
      <c r="M101" s="27"/>
      <c r="Q101" s="9"/>
    </row>
    <row r="102" spans="1:21" s="10" customFormat="1" x14ac:dyDescent="0.25">
      <c r="A102" s="7"/>
      <c r="B102" s="407"/>
      <c r="C102" s="408"/>
      <c r="D102" s="408"/>
      <c r="E102" s="408"/>
      <c r="F102" s="408"/>
      <c r="G102" s="408"/>
      <c r="H102" s="408"/>
      <c r="I102" s="408"/>
      <c r="J102" s="408"/>
      <c r="K102" s="408"/>
      <c r="L102" s="409"/>
      <c r="M102" s="27"/>
      <c r="Q102" s="9"/>
    </row>
    <row r="103" spans="1:21" s="10" customFormat="1" x14ac:dyDescent="0.25">
      <c r="A103" s="7"/>
      <c r="B103" s="407"/>
      <c r="C103" s="408"/>
      <c r="D103" s="408"/>
      <c r="E103" s="408"/>
      <c r="F103" s="408"/>
      <c r="G103" s="408"/>
      <c r="H103" s="408"/>
      <c r="I103" s="408"/>
      <c r="J103" s="408"/>
      <c r="K103" s="408"/>
      <c r="L103" s="409"/>
      <c r="M103" s="27"/>
      <c r="Q103" s="9"/>
    </row>
    <row r="104" spans="1:21" s="10" customFormat="1" x14ac:dyDescent="0.25">
      <c r="A104" s="7"/>
      <c r="B104" s="407"/>
      <c r="C104" s="408"/>
      <c r="D104" s="408"/>
      <c r="E104" s="408"/>
      <c r="F104" s="408"/>
      <c r="G104" s="408"/>
      <c r="H104" s="408"/>
      <c r="I104" s="408"/>
      <c r="J104" s="408"/>
      <c r="K104" s="408"/>
      <c r="L104" s="409"/>
      <c r="M104" s="27"/>
      <c r="Q104" s="9"/>
    </row>
    <row r="105" spans="1:21" s="10" customFormat="1" x14ac:dyDescent="0.25">
      <c r="A105" s="7"/>
      <c r="B105" s="407"/>
      <c r="C105" s="408"/>
      <c r="D105" s="408"/>
      <c r="E105" s="408"/>
      <c r="F105" s="408"/>
      <c r="G105" s="408"/>
      <c r="H105" s="408"/>
      <c r="I105" s="408"/>
      <c r="J105" s="408"/>
      <c r="K105" s="408"/>
      <c r="L105" s="409"/>
      <c r="M105" s="27"/>
      <c r="Q105" s="9"/>
    </row>
    <row r="106" spans="1:21" s="10" customFormat="1" x14ac:dyDescent="0.25">
      <c r="A106" s="7"/>
      <c r="B106" s="407"/>
      <c r="C106" s="408"/>
      <c r="D106" s="408"/>
      <c r="E106" s="408"/>
      <c r="F106" s="408"/>
      <c r="G106" s="408"/>
      <c r="H106" s="408"/>
      <c r="I106" s="408"/>
      <c r="J106" s="408"/>
      <c r="K106" s="408"/>
      <c r="L106" s="409"/>
      <c r="M106" s="27"/>
      <c r="Q106" s="9"/>
    </row>
    <row r="107" spans="1:21" s="10" customFormat="1" x14ac:dyDescent="0.25">
      <c r="A107" s="7"/>
      <c r="B107" s="407"/>
      <c r="C107" s="408"/>
      <c r="D107" s="408"/>
      <c r="E107" s="408"/>
      <c r="F107" s="408"/>
      <c r="G107" s="408"/>
      <c r="H107" s="408"/>
      <c r="I107" s="408"/>
      <c r="J107" s="408"/>
      <c r="K107" s="408"/>
      <c r="L107" s="409"/>
      <c r="M107" s="27"/>
      <c r="Q107" s="9"/>
    </row>
    <row r="108" spans="1:21" s="10" customFormat="1" x14ac:dyDescent="0.25">
      <c r="A108" s="7"/>
      <c r="B108" s="407"/>
      <c r="C108" s="408"/>
      <c r="D108" s="408"/>
      <c r="E108" s="408"/>
      <c r="F108" s="408"/>
      <c r="G108" s="408"/>
      <c r="H108" s="408"/>
      <c r="I108" s="408"/>
      <c r="J108" s="408"/>
      <c r="K108" s="408"/>
      <c r="L108" s="409"/>
      <c r="M108" s="27"/>
      <c r="Q108" s="9"/>
    </row>
    <row r="109" spans="1:21" s="27" customFormat="1" x14ac:dyDescent="0.25">
      <c r="A109" s="35"/>
      <c r="B109" s="36"/>
      <c r="C109" s="37"/>
      <c r="D109" s="37"/>
      <c r="E109" s="37"/>
      <c r="F109" s="37"/>
      <c r="G109" s="37"/>
      <c r="H109" s="37"/>
      <c r="I109" s="37"/>
      <c r="J109" s="37"/>
      <c r="K109" s="37"/>
      <c r="L109" s="38"/>
      <c r="O109" s="9"/>
      <c r="P109" s="9"/>
      <c r="Q109" s="9"/>
      <c r="R109" s="9"/>
      <c r="S109" s="9"/>
      <c r="T109" s="9"/>
      <c r="U109" s="9"/>
    </row>
    <row r="110" spans="1:21" s="10" customFormat="1" x14ac:dyDescent="0.25">
      <c r="A110" s="7"/>
      <c r="B110" s="393" t="s">
        <v>20</v>
      </c>
      <c r="C110" s="394"/>
      <c r="D110" s="394"/>
      <c r="E110" s="394"/>
      <c r="F110" s="394"/>
      <c r="G110" s="394"/>
      <c r="H110" s="394"/>
      <c r="I110" s="394"/>
      <c r="J110" s="394"/>
      <c r="K110" s="394"/>
      <c r="L110" s="395"/>
      <c r="M110" s="52"/>
    </row>
    <row r="111" spans="1:21" s="27" customFormat="1" x14ac:dyDescent="0.25">
      <c r="A111" s="35"/>
      <c r="B111" s="39"/>
      <c r="C111" s="61"/>
      <c r="D111" s="61"/>
      <c r="E111" s="61"/>
      <c r="F111" s="61"/>
      <c r="G111" s="61"/>
      <c r="H111" s="61"/>
      <c r="I111" s="61"/>
      <c r="J111" s="61"/>
      <c r="K111" s="61"/>
      <c r="L111" s="40"/>
      <c r="O111" s="9"/>
      <c r="P111" s="9"/>
      <c r="Q111" s="9"/>
      <c r="R111" s="9"/>
      <c r="S111" s="9"/>
      <c r="T111" s="9"/>
      <c r="U111" s="9"/>
    </row>
    <row r="112" spans="1:21" s="27" customFormat="1" x14ac:dyDescent="0.25">
      <c r="A112" s="35"/>
      <c r="B112" s="410" t="str">
        <f>IF(Intro!$G$29="English",O112,P112)</f>
        <v>Décrivez tout changement technologique qui a eu une incidence sur le marché canadien des marchandises depuis le 1er janvier 2023.</v>
      </c>
      <c r="C112" s="411"/>
      <c r="D112" s="411"/>
      <c r="E112" s="411"/>
      <c r="F112" s="411"/>
      <c r="G112" s="411"/>
      <c r="H112" s="411"/>
      <c r="I112" s="411"/>
      <c r="J112" s="411"/>
      <c r="K112" s="411"/>
      <c r="L112" s="412"/>
      <c r="O112" s="9" t="str">
        <f>"Describe any changes in technology that have impacted the Canadian market for the goods since January 1, "&amp;Variables!B6&amp;"."</f>
        <v>Describe any changes in technology that have impacted the Canadian market for the goods since January 1, 2023.</v>
      </c>
      <c r="P112" s="9"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c r="Q112" s="9"/>
      <c r="R112" s="9"/>
      <c r="S112" s="9"/>
      <c r="T112" s="9"/>
      <c r="U112" s="9"/>
    </row>
    <row r="113" spans="1:21" s="27" customFormat="1" x14ac:dyDescent="0.25">
      <c r="A113" s="35"/>
      <c r="B113" s="39"/>
      <c r="C113" s="61"/>
      <c r="D113" s="61"/>
      <c r="E113" s="61"/>
      <c r="F113" s="61"/>
      <c r="G113" s="61"/>
      <c r="H113" s="61"/>
      <c r="I113" s="61"/>
      <c r="J113" s="61"/>
      <c r="K113" s="61"/>
      <c r="L113" s="40"/>
      <c r="O113" s="9"/>
      <c r="P113" s="9"/>
      <c r="Q113" s="9"/>
      <c r="R113" s="9"/>
      <c r="S113" s="9"/>
      <c r="T113" s="9"/>
      <c r="U113" s="9"/>
    </row>
    <row r="114" spans="1:21" s="10" customFormat="1" x14ac:dyDescent="0.25">
      <c r="A114" s="7"/>
      <c r="B114" s="407"/>
      <c r="C114" s="408"/>
      <c r="D114" s="408"/>
      <c r="E114" s="408"/>
      <c r="F114" s="408"/>
      <c r="G114" s="408"/>
      <c r="H114" s="408"/>
      <c r="I114" s="408"/>
      <c r="J114" s="408"/>
      <c r="K114" s="408"/>
      <c r="L114" s="409"/>
      <c r="M114" s="27"/>
      <c r="Q114" s="9"/>
    </row>
    <row r="115" spans="1:21" s="10" customFormat="1" x14ac:dyDescent="0.25">
      <c r="A115" s="7"/>
      <c r="B115" s="407"/>
      <c r="C115" s="408"/>
      <c r="D115" s="408"/>
      <c r="E115" s="408"/>
      <c r="F115" s="408"/>
      <c r="G115" s="408"/>
      <c r="H115" s="408"/>
      <c r="I115" s="408"/>
      <c r="J115" s="408"/>
      <c r="K115" s="408"/>
      <c r="L115" s="409"/>
      <c r="M115" s="27"/>
      <c r="Q115" s="9"/>
    </row>
    <row r="116" spans="1:21" s="10" customFormat="1" x14ac:dyDescent="0.25">
      <c r="A116" s="7"/>
      <c r="B116" s="407"/>
      <c r="C116" s="408"/>
      <c r="D116" s="408"/>
      <c r="E116" s="408"/>
      <c r="F116" s="408"/>
      <c r="G116" s="408"/>
      <c r="H116" s="408"/>
      <c r="I116" s="408"/>
      <c r="J116" s="408"/>
      <c r="K116" s="408"/>
      <c r="L116" s="409"/>
      <c r="M116" s="27"/>
      <c r="Q116" s="9"/>
    </row>
    <row r="117" spans="1:21" s="10" customFormat="1" x14ac:dyDescent="0.25">
      <c r="A117" s="7"/>
      <c r="B117" s="407"/>
      <c r="C117" s="408"/>
      <c r="D117" s="408"/>
      <c r="E117" s="408"/>
      <c r="F117" s="408"/>
      <c r="G117" s="408"/>
      <c r="H117" s="408"/>
      <c r="I117" s="408"/>
      <c r="J117" s="408"/>
      <c r="K117" s="408"/>
      <c r="L117" s="409"/>
      <c r="M117" s="27"/>
      <c r="Q117" s="9"/>
    </row>
    <row r="118" spans="1:21" s="10" customFormat="1" x14ac:dyDescent="0.25">
      <c r="A118" s="7"/>
      <c r="B118" s="407"/>
      <c r="C118" s="408"/>
      <c r="D118" s="408"/>
      <c r="E118" s="408"/>
      <c r="F118" s="408"/>
      <c r="G118" s="408"/>
      <c r="H118" s="408"/>
      <c r="I118" s="408"/>
      <c r="J118" s="408"/>
      <c r="K118" s="408"/>
      <c r="L118" s="409"/>
      <c r="M118" s="27"/>
      <c r="Q118" s="9"/>
    </row>
    <row r="119" spans="1:21" s="10" customFormat="1" x14ac:dyDescent="0.25">
      <c r="A119" s="7"/>
      <c r="B119" s="407"/>
      <c r="C119" s="408"/>
      <c r="D119" s="408"/>
      <c r="E119" s="408"/>
      <c r="F119" s="408"/>
      <c r="G119" s="408"/>
      <c r="H119" s="408"/>
      <c r="I119" s="408"/>
      <c r="J119" s="408"/>
      <c r="K119" s="408"/>
      <c r="L119" s="409"/>
      <c r="M119" s="27"/>
      <c r="Q119" s="9"/>
    </row>
    <row r="120" spans="1:21" s="10" customFormat="1" x14ac:dyDescent="0.25">
      <c r="A120" s="7"/>
      <c r="B120" s="407"/>
      <c r="C120" s="408"/>
      <c r="D120" s="408"/>
      <c r="E120" s="408"/>
      <c r="F120" s="408"/>
      <c r="G120" s="408"/>
      <c r="H120" s="408"/>
      <c r="I120" s="408"/>
      <c r="J120" s="408"/>
      <c r="K120" s="408"/>
      <c r="L120" s="409"/>
      <c r="M120" s="27"/>
      <c r="Q120" s="9"/>
    </row>
    <row r="121" spans="1:21" s="10" customFormat="1" x14ac:dyDescent="0.25">
      <c r="A121" s="7"/>
      <c r="B121" s="407"/>
      <c r="C121" s="408"/>
      <c r="D121" s="408"/>
      <c r="E121" s="408"/>
      <c r="F121" s="408"/>
      <c r="G121" s="408"/>
      <c r="H121" s="408"/>
      <c r="I121" s="408"/>
      <c r="J121" s="408"/>
      <c r="K121" s="408"/>
      <c r="L121" s="409"/>
      <c r="M121" s="27"/>
      <c r="Q121" s="9"/>
    </row>
    <row r="122" spans="1:21" s="27" customFormat="1" x14ac:dyDescent="0.25">
      <c r="A122" s="35"/>
      <c r="B122" s="36"/>
      <c r="C122" s="37"/>
      <c r="D122" s="37"/>
      <c r="E122" s="37"/>
      <c r="F122" s="37"/>
      <c r="G122" s="37"/>
      <c r="H122" s="37"/>
      <c r="I122" s="37"/>
      <c r="J122" s="37"/>
      <c r="K122" s="37"/>
      <c r="L122" s="38"/>
      <c r="O122" s="9"/>
      <c r="P122" s="9"/>
      <c r="Q122" s="9"/>
      <c r="R122" s="9"/>
      <c r="S122" s="9"/>
      <c r="T122" s="9"/>
      <c r="U122" s="9"/>
    </row>
    <row r="123" spans="1:21" s="10" customFormat="1" x14ac:dyDescent="0.25">
      <c r="A123" s="7"/>
      <c r="B123" s="393" t="s">
        <v>788</v>
      </c>
      <c r="C123" s="394"/>
      <c r="D123" s="394"/>
      <c r="E123" s="394"/>
      <c r="F123" s="394"/>
      <c r="G123" s="394"/>
      <c r="H123" s="394"/>
      <c r="I123" s="394"/>
      <c r="J123" s="394"/>
      <c r="K123" s="394"/>
      <c r="L123" s="395"/>
      <c r="M123" s="52"/>
    </row>
    <row r="124" spans="1:21" s="27" customFormat="1" x14ac:dyDescent="0.25">
      <c r="A124" s="35"/>
      <c r="B124" s="39"/>
      <c r="C124" s="61"/>
      <c r="D124" s="61"/>
      <c r="E124" s="61"/>
      <c r="F124" s="61"/>
      <c r="G124" s="61"/>
      <c r="H124" s="61"/>
      <c r="I124" s="61"/>
      <c r="J124" s="61"/>
      <c r="K124" s="61"/>
      <c r="L124" s="40"/>
      <c r="O124" s="9"/>
      <c r="P124" s="9"/>
      <c r="Q124" s="9"/>
      <c r="R124" s="9"/>
      <c r="S124" s="9"/>
      <c r="T124" s="9"/>
      <c r="U124" s="9"/>
    </row>
    <row r="125" spans="1:21" s="27" customFormat="1" x14ac:dyDescent="0.25">
      <c r="A125" s="35"/>
      <c r="B125" s="410" t="str">
        <f>IF(Intro!$G$29="English",O125,P125)</f>
        <v>Dans quelle mesure les marchandises produites au Canada sont-elles interchangeables avec les marchandises importées des autres pays?</v>
      </c>
      <c r="C125" s="411"/>
      <c r="D125" s="411"/>
      <c r="E125" s="411"/>
      <c r="F125" s="411"/>
      <c r="G125" s="411"/>
      <c r="H125" s="411"/>
      <c r="I125" s="411"/>
      <c r="J125" s="411"/>
      <c r="K125" s="411"/>
      <c r="L125" s="412"/>
      <c r="O125" s="9" t="str">
        <f>"To what extent are the goods produced in Canada interchangeable with the goods imported from "&amp;Variables!B5&amp;"?"</f>
        <v>To what extent are the goods produced in Canada interchangeable with the goods imported from other countries?</v>
      </c>
      <c r="P125" s="9" t="str">
        <f>"Dans quelle mesure les marchandises produites au Canada sont-elles interchangeables avec les marchandises importées "&amp;Variables!C5&amp;"?"</f>
        <v>Dans quelle mesure les marchandises produites au Canada sont-elles interchangeables avec les marchandises importées des autres pays?</v>
      </c>
      <c r="Q125" s="9"/>
      <c r="R125" s="9"/>
      <c r="S125" s="9"/>
      <c r="T125" s="9"/>
      <c r="U125" s="9"/>
    </row>
    <row r="126" spans="1:21" s="27" customFormat="1" x14ac:dyDescent="0.25">
      <c r="A126" s="35"/>
      <c r="B126" s="39"/>
      <c r="C126" s="61"/>
      <c r="D126" s="61"/>
      <c r="E126" s="61"/>
      <c r="F126" s="61"/>
      <c r="G126" s="61"/>
      <c r="H126" s="61"/>
      <c r="I126" s="61"/>
      <c r="J126" s="61"/>
      <c r="K126" s="61"/>
      <c r="L126" s="40"/>
      <c r="O126" s="9"/>
      <c r="P126" s="9"/>
      <c r="Q126" s="9"/>
      <c r="R126" s="9"/>
      <c r="S126" s="9"/>
      <c r="T126" s="9"/>
      <c r="U126" s="9"/>
    </row>
    <row r="127" spans="1:21" s="10" customFormat="1" x14ac:dyDescent="0.25">
      <c r="A127" s="7"/>
      <c r="B127" s="407"/>
      <c r="C127" s="408"/>
      <c r="D127" s="408"/>
      <c r="E127" s="408"/>
      <c r="F127" s="408"/>
      <c r="G127" s="408"/>
      <c r="H127" s="408"/>
      <c r="I127" s="408"/>
      <c r="J127" s="408"/>
      <c r="K127" s="408"/>
      <c r="L127" s="409"/>
      <c r="M127" s="27"/>
      <c r="Q127" s="9"/>
    </row>
    <row r="128" spans="1:21" s="10" customFormat="1" x14ac:dyDescent="0.25">
      <c r="A128" s="7"/>
      <c r="B128" s="407"/>
      <c r="C128" s="408"/>
      <c r="D128" s="408"/>
      <c r="E128" s="408"/>
      <c r="F128" s="408"/>
      <c r="G128" s="408"/>
      <c r="H128" s="408"/>
      <c r="I128" s="408"/>
      <c r="J128" s="408"/>
      <c r="K128" s="408"/>
      <c r="L128" s="409"/>
      <c r="M128" s="27"/>
      <c r="Q128" s="9"/>
    </row>
    <row r="129" spans="1:21" s="10" customFormat="1" x14ac:dyDescent="0.25">
      <c r="A129" s="7"/>
      <c r="B129" s="407"/>
      <c r="C129" s="408"/>
      <c r="D129" s="408"/>
      <c r="E129" s="408"/>
      <c r="F129" s="408"/>
      <c r="G129" s="408"/>
      <c r="H129" s="408"/>
      <c r="I129" s="408"/>
      <c r="J129" s="408"/>
      <c r="K129" s="408"/>
      <c r="L129" s="409"/>
      <c r="M129" s="27"/>
      <c r="Q129" s="9"/>
    </row>
    <row r="130" spans="1:21" s="10" customFormat="1" x14ac:dyDescent="0.25">
      <c r="A130" s="7"/>
      <c r="B130" s="407"/>
      <c r="C130" s="408"/>
      <c r="D130" s="408"/>
      <c r="E130" s="408"/>
      <c r="F130" s="408"/>
      <c r="G130" s="408"/>
      <c r="H130" s="408"/>
      <c r="I130" s="408"/>
      <c r="J130" s="408"/>
      <c r="K130" s="408"/>
      <c r="L130" s="409"/>
      <c r="M130" s="27"/>
      <c r="Q130" s="9"/>
    </row>
    <row r="131" spans="1:21" s="10" customFormat="1" x14ac:dyDescent="0.25">
      <c r="A131" s="7"/>
      <c r="B131" s="407"/>
      <c r="C131" s="408"/>
      <c r="D131" s="408"/>
      <c r="E131" s="408"/>
      <c r="F131" s="408"/>
      <c r="G131" s="408"/>
      <c r="H131" s="408"/>
      <c r="I131" s="408"/>
      <c r="J131" s="408"/>
      <c r="K131" s="408"/>
      <c r="L131" s="409"/>
      <c r="M131" s="27"/>
      <c r="Q131" s="9"/>
    </row>
    <row r="132" spans="1:21" s="10" customFormat="1" x14ac:dyDescent="0.25">
      <c r="A132" s="7"/>
      <c r="B132" s="407"/>
      <c r="C132" s="408"/>
      <c r="D132" s="408"/>
      <c r="E132" s="408"/>
      <c r="F132" s="408"/>
      <c r="G132" s="408"/>
      <c r="H132" s="408"/>
      <c r="I132" s="408"/>
      <c r="J132" s="408"/>
      <c r="K132" s="408"/>
      <c r="L132" s="409"/>
      <c r="M132" s="27"/>
      <c r="Q132" s="9"/>
    </row>
    <row r="133" spans="1:21" s="10" customFormat="1" x14ac:dyDescent="0.25">
      <c r="A133" s="7"/>
      <c r="B133" s="407"/>
      <c r="C133" s="408"/>
      <c r="D133" s="408"/>
      <c r="E133" s="408"/>
      <c r="F133" s="408"/>
      <c r="G133" s="408"/>
      <c r="H133" s="408"/>
      <c r="I133" s="408"/>
      <c r="J133" s="408"/>
      <c r="K133" s="408"/>
      <c r="L133" s="409"/>
      <c r="M133" s="27"/>
      <c r="Q133" s="9"/>
    </row>
    <row r="134" spans="1:21" s="10" customFormat="1" x14ac:dyDescent="0.25">
      <c r="A134" s="7"/>
      <c r="B134" s="407"/>
      <c r="C134" s="408"/>
      <c r="D134" s="408"/>
      <c r="E134" s="408"/>
      <c r="F134" s="408"/>
      <c r="G134" s="408"/>
      <c r="H134" s="408"/>
      <c r="I134" s="408"/>
      <c r="J134" s="408"/>
      <c r="K134" s="408"/>
      <c r="L134" s="409"/>
      <c r="M134" s="27"/>
      <c r="Q134" s="9"/>
    </row>
    <row r="135" spans="1:21" s="27" customFormat="1" x14ac:dyDescent="0.25">
      <c r="A135" s="35"/>
      <c r="B135" s="36"/>
      <c r="C135" s="37"/>
      <c r="D135" s="37"/>
      <c r="E135" s="37"/>
      <c r="F135" s="37"/>
      <c r="G135" s="37"/>
      <c r="H135" s="37"/>
      <c r="I135" s="37"/>
      <c r="J135" s="37"/>
      <c r="K135" s="37"/>
      <c r="L135" s="38"/>
      <c r="O135" s="9"/>
      <c r="P135" s="9"/>
      <c r="Q135" s="9"/>
      <c r="R135" s="9"/>
      <c r="S135" s="9"/>
      <c r="T135" s="9"/>
      <c r="U135" s="9"/>
    </row>
    <row r="136" spans="1:21" s="10" customFormat="1" x14ac:dyDescent="0.25">
      <c r="A136" s="7"/>
      <c r="B136" s="393" t="s">
        <v>21</v>
      </c>
      <c r="C136" s="394"/>
      <c r="D136" s="394"/>
      <c r="E136" s="394"/>
      <c r="F136" s="394"/>
      <c r="G136" s="394"/>
      <c r="H136" s="394"/>
      <c r="I136" s="394"/>
      <c r="J136" s="394"/>
      <c r="K136" s="394"/>
      <c r="L136" s="395"/>
      <c r="M136" s="52"/>
    </row>
    <row r="137" spans="1:21" s="27" customFormat="1" x14ac:dyDescent="0.25">
      <c r="A137" s="35"/>
      <c r="B137" s="39"/>
      <c r="C137" s="61"/>
      <c r="D137" s="61"/>
      <c r="E137" s="61"/>
      <c r="F137" s="61"/>
      <c r="G137" s="61"/>
      <c r="H137" s="61"/>
      <c r="I137" s="61"/>
      <c r="J137" s="61"/>
      <c r="K137" s="61"/>
      <c r="L137" s="40"/>
      <c r="O137" s="9"/>
      <c r="P137" s="9"/>
      <c r="Q137" s="9"/>
      <c r="R137" s="9"/>
      <c r="S137" s="9"/>
      <c r="T137" s="9"/>
      <c r="U137" s="9"/>
    </row>
    <row r="138" spans="1:21" s="27" customFormat="1" x14ac:dyDescent="0.25">
      <c r="A138" s="35"/>
      <c r="B138" s="410" t="str">
        <f>IF(Intro!$G$29="English",O138,P138)</f>
        <v>Dans quelle mesure les marchandises produites au Canada sont-elles comparables en prix aux marchandises importées des autres pays?</v>
      </c>
      <c r="C138" s="411"/>
      <c r="D138" s="411"/>
      <c r="E138" s="411"/>
      <c r="F138" s="411"/>
      <c r="G138" s="411"/>
      <c r="H138" s="411"/>
      <c r="I138" s="411"/>
      <c r="J138" s="411"/>
      <c r="K138" s="411"/>
      <c r="L138" s="412"/>
      <c r="O138" s="9" t="str">
        <f>"To what extent are the goods produced in Canada comparable in price with the goods imported from "&amp;Variables!B5&amp;"?"</f>
        <v>To what extent are the goods produced in Canada comparable in price with the goods imported from other countries?</v>
      </c>
      <c r="P138" s="9" t="str">
        <f>"Dans quelle mesure les marchandises produites au Canada sont-elles comparables en prix aux marchandises importées "&amp;Variables!C5&amp;"?"</f>
        <v>Dans quelle mesure les marchandises produites au Canada sont-elles comparables en prix aux marchandises importées des autres pays?</v>
      </c>
      <c r="Q138" s="9"/>
      <c r="R138" s="9"/>
      <c r="S138" s="9"/>
      <c r="T138" s="9"/>
      <c r="U138" s="9"/>
    </row>
    <row r="139" spans="1:21" s="27" customFormat="1" x14ac:dyDescent="0.25">
      <c r="A139" s="35"/>
      <c r="B139" s="39"/>
      <c r="C139" s="61"/>
      <c r="D139" s="61"/>
      <c r="E139" s="61"/>
      <c r="F139" s="61"/>
      <c r="G139" s="61"/>
      <c r="H139" s="61"/>
      <c r="I139" s="61"/>
      <c r="J139" s="61"/>
      <c r="K139" s="61"/>
      <c r="L139" s="40"/>
      <c r="O139" s="9"/>
      <c r="P139" s="9"/>
      <c r="Q139" s="9"/>
      <c r="R139" s="9"/>
      <c r="S139" s="9"/>
      <c r="T139" s="9"/>
      <c r="U139" s="9"/>
    </row>
    <row r="140" spans="1:21" s="10" customFormat="1" x14ac:dyDescent="0.25">
      <c r="A140" s="7"/>
      <c r="B140" s="407"/>
      <c r="C140" s="408"/>
      <c r="D140" s="408"/>
      <c r="E140" s="408"/>
      <c r="F140" s="408"/>
      <c r="G140" s="408"/>
      <c r="H140" s="408"/>
      <c r="I140" s="408"/>
      <c r="J140" s="408"/>
      <c r="K140" s="408"/>
      <c r="L140" s="409"/>
      <c r="M140" s="27"/>
      <c r="Q140" s="9"/>
    </row>
    <row r="141" spans="1:21" s="10" customFormat="1" x14ac:dyDescent="0.25">
      <c r="A141" s="7"/>
      <c r="B141" s="407"/>
      <c r="C141" s="408"/>
      <c r="D141" s="408"/>
      <c r="E141" s="408"/>
      <c r="F141" s="408"/>
      <c r="G141" s="408"/>
      <c r="H141" s="408"/>
      <c r="I141" s="408"/>
      <c r="J141" s="408"/>
      <c r="K141" s="408"/>
      <c r="L141" s="409"/>
      <c r="M141" s="27"/>
      <c r="Q141" s="9"/>
    </row>
    <row r="142" spans="1:21" s="10" customFormat="1" x14ac:dyDescent="0.25">
      <c r="A142" s="7"/>
      <c r="B142" s="407"/>
      <c r="C142" s="408"/>
      <c r="D142" s="408"/>
      <c r="E142" s="408"/>
      <c r="F142" s="408"/>
      <c r="G142" s="408"/>
      <c r="H142" s="408"/>
      <c r="I142" s="408"/>
      <c r="J142" s="408"/>
      <c r="K142" s="408"/>
      <c r="L142" s="409"/>
      <c r="M142" s="27"/>
      <c r="Q142" s="9"/>
    </row>
    <row r="143" spans="1:21" s="10" customFormat="1" x14ac:dyDescent="0.25">
      <c r="A143" s="7"/>
      <c r="B143" s="407"/>
      <c r="C143" s="408"/>
      <c r="D143" s="408"/>
      <c r="E143" s="408"/>
      <c r="F143" s="408"/>
      <c r="G143" s="408"/>
      <c r="H143" s="408"/>
      <c r="I143" s="408"/>
      <c r="J143" s="408"/>
      <c r="K143" s="408"/>
      <c r="L143" s="409"/>
      <c r="M143" s="27"/>
      <c r="Q143" s="9"/>
    </row>
    <row r="144" spans="1:21" s="10" customFormat="1" x14ac:dyDescent="0.25">
      <c r="A144" s="7"/>
      <c r="B144" s="407"/>
      <c r="C144" s="408"/>
      <c r="D144" s="408"/>
      <c r="E144" s="408"/>
      <c r="F144" s="408"/>
      <c r="G144" s="408"/>
      <c r="H144" s="408"/>
      <c r="I144" s="408"/>
      <c r="J144" s="408"/>
      <c r="K144" s="408"/>
      <c r="L144" s="409"/>
      <c r="M144" s="27"/>
      <c r="Q144" s="9"/>
    </row>
    <row r="145" spans="1:21" s="10" customFormat="1" x14ac:dyDescent="0.25">
      <c r="A145" s="7"/>
      <c r="B145" s="407"/>
      <c r="C145" s="408"/>
      <c r="D145" s="408"/>
      <c r="E145" s="408"/>
      <c r="F145" s="408"/>
      <c r="G145" s="408"/>
      <c r="H145" s="408"/>
      <c r="I145" s="408"/>
      <c r="J145" s="408"/>
      <c r="K145" s="408"/>
      <c r="L145" s="409"/>
      <c r="M145" s="27"/>
      <c r="Q145" s="9"/>
    </row>
    <row r="146" spans="1:21" s="10" customFormat="1" x14ac:dyDescent="0.25">
      <c r="A146" s="7"/>
      <c r="B146" s="407"/>
      <c r="C146" s="408"/>
      <c r="D146" s="408"/>
      <c r="E146" s="408"/>
      <c r="F146" s="408"/>
      <c r="G146" s="408"/>
      <c r="H146" s="408"/>
      <c r="I146" s="408"/>
      <c r="J146" s="408"/>
      <c r="K146" s="408"/>
      <c r="L146" s="409"/>
      <c r="M146" s="27"/>
      <c r="Q146" s="9"/>
    </row>
    <row r="147" spans="1:21" s="10" customFormat="1" x14ac:dyDescent="0.25">
      <c r="A147" s="7"/>
      <c r="B147" s="407"/>
      <c r="C147" s="408"/>
      <c r="D147" s="408"/>
      <c r="E147" s="408"/>
      <c r="F147" s="408"/>
      <c r="G147" s="408"/>
      <c r="H147" s="408"/>
      <c r="I147" s="408"/>
      <c r="J147" s="408"/>
      <c r="K147" s="408"/>
      <c r="L147" s="409"/>
      <c r="M147" s="27"/>
      <c r="Q147" s="9"/>
    </row>
    <row r="148" spans="1:21" s="27" customFormat="1" x14ac:dyDescent="0.25">
      <c r="A148" s="35"/>
      <c r="B148" s="36"/>
      <c r="C148" s="37"/>
      <c r="D148" s="37"/>
      <c r="E148" s="37"/>
      <c r="F148" s="37"/>
      <c r="G148" s="37"/>
      <c r="H148" s="37"/>
      <c r="I148" s="37"/>
      <c r="J148" s="37"/>
      <c r="K148" s="37"/>
      <c r="L148" s="38"/>
      <c r="O148" s="9"/>
      <c r="P148" s="9"/>
      <c r="Q148" s="9"/>
      <c r="R148" s="9"/>
      <c r="S148" s="9"/>
      <c r="T148" s="9"/>
      <c r="U148" s="9"/>
    </row>
    <row r="149" spans="1:21" s="10" customFormat="1" x14ac:dyDescent="0.25">
      <c r="A149" s="7"/>
      <c r="B149" s="393" t="s">
        <v>789</v>
      </c>
      <c r="C149" s="394"/>
      <c r="D149" s="394"/>
      <c r="E149" s="394"/>
      <c r="F149" s="394"/>
      <c r="G149" s="394"/>
      <c r="H149" s="394"/>
      <c r="I149" s="394"/>
      <c r="J149" s="394"/>
      <c r="K149" s="394"/>
      <c r="L149" s="395"/>
      <c r="M149" s="52"/>
    </row>
    <row r="150" spans="1:21" s="27" customFormat="1" x14ac:dyDescent="0.25">
      <c r="A150" s="35"/>
      <c r="B150" s="39"/>
      <c r="C150" s="61"/>
      <c r="D150" s="61"/>
      <c r="E150" s="61"/>
      <c r="F150" s="61"/>
      <c r="G150" s="61"/>
      <c r="H150" s="61"/>
      <c r="I150" s="61"/>
      <c r="J150" s="61"/>
      <c r="K150" s="61"/>
      <c r="L150" s="40"/>
      <c r="O150" s="9"/>
      <c r="P150" s="9"/>
      <c r="Q150" s="9"/>
      <c r="R150" s="9"/>
      <c r="S150" s="9"/>
      <c r="T150" s="9"/>
      <c r="U150" s="9"/>
    </row>
    <row r="151" spans="1:21" s="27" customFormat="1" x14ac:dyDescent="0.25">
      <c r="A151" s="35"/>
      <c r="B151" s="255" t="str">
        <f>IF(Intro!$G$29="English",O151,P151)</f>
        <v>Dans quelle mesure les marchandises produites au Canada sont-elles comparables en termes de facteurs autres que le prix (y compris la qualité du produit, les délais d'exécution et de livraison, la fiabilité de l'approvisionnement, etc.) avec les marchandises importées des autres pays?</v>
      </c>
      <c r="C151" s="256"/>
      <c r="D151" s="256"/>
      <c r="E151" s="256"/>
      <c r="F151" s="256"/>
      <c r="G151" s="256"/>
      <c r="H151" s="256"/>
      <c r="I151" s="256"/>
      <c r="J151" s="256"/>
      <c r="K151" s="256"/>
      <c r="L151" s="257"/>
      <c r="O151" s="9" t="str">
        <f>"To what extent are the goods produced in Canada comparable in non-price factors (including product quality, lead and delivery times, reliability of supply, etc.) with the goods imported from "&amp;Variables!B5&amp;"?"</f>
        <v>To what extent are the goods produced in Canada comparable in non-price factors (including product quality, lead and delivery times, reliability of supply, etc.) with the goods imported from other countries?</v>
      </c>
      <c r="P151" s="9"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des autres pays?</v>
      </c>
      <c r="Q151" s="9"/>
      <c r="R151" s="9"/>
      <c r="S151" s="9"/>
      <c r="T151" s="9"/>
      <c r="U151" s="9"/>
    </row>
    <row r="152" spans="1:21" s="27" customFormat="1" x14ac:dyDescent="0.25">
      <c r="A152" s="35"/>
      <c r="B152" s="255"/>
      <c r="C152" s="256"/>
      <c r="D152" s="256"/>
      <c r="E152" s="256"/>
      <c r="F152" s="256"/>
      <c r="G152" s="256"/>
      <c r="H152" s="256"/>
      <c r="I152" s="256"/>
      <c r="J152" s="256"/>
      <c r="K152" s="256"/>
      <c r="L152" s="257"/>
      <c r="O152" s="9"/>
      <c r="P152" s="9"/>
      <c r="Q152" s="9"/>
      <c r="R152" s="9"/>
      <c r="S152" s="9"/>
      <c r="T152" s="9"/>
      <c r="U152" s="9"/>
    </row>
    <row r="153" spans="1:21" s="27" customFormat="1" x14ac:dyDescent="0.25">
      <c r="A153" s="35"/>
      <c r="B153" s="39"/>
      <c r="C153" s="61"/>
      <c r="D153" s="61"/>
      <c r="E153" s="61"/>
      <c r="F153" s="61"/>
      <c r="G153" s="61"/>
      <c r="H153" s="61"/>
      <c r="I153" s="61"/>
      <c r="J153" s="61"/>
      <c r="K153" s="61"/>
      <c r="L153" s="40"/>
      <c r="O153" s="9"/>
      <c r="P153" s="9"/>
      <c r="Q153" s="9"/>
      <c r="R153" s="9"/>
      <c r="S153" s="9"/>
      <c r="T153" s="9"/>
      <c r="U153" s="9"/>
    </row>
    <row r="154" spans="1:21" s="10" customFormat="1" x14ac:dyDescent="0.25">
      <c r="A154" s="7"/>
      <c r="B154" s="407"/>
      <c r="C154" s="408"/>
      <c r="D154" s="408"/>
      <c r="E154" s="408"/>
      <c r="F154" s="408"/>
      <c r="G154" s="408"/>
      <c r="H154" s="408"/>
      <c r="I154" s="408"/>
      <c r="J154" s="408"/>
      <c r="K154" s="408"/>
      <c r="L154" s="409"/>
      <c r="M154" s="27"/>
      <c r="Q154" s="9"/>
    </row>
    <row r="155" spans="1:21" s="10" customFormat="1" x14ac:dyDescent="0.25">
      <c r="A155" s="7"/>
      <c r="B155" s="407"/>
      <c r="C155" s="408"/>
      <c r="D155" s="408"/>
      <c r="E155" s="408"/>
      <c r="F155" s="408"/>
      <c r="G155" s="408"/>
      <c r="H155" s="408"/>
      <c r="I155" s="408"/>
      <c r="J155" s="408"/>
      <c r="K155" s="408"/>
      <c r="L155" s="409"/>
      <c r="M155" s="27"/>
      <c r="Q155" s="9"/>
    </row>
    <row r="156" spans="1:21" s="10" customFormat="1" x14ac:dyDescent="0.25">
      <c r="A156" s="7"/>
      <c r="B156" s="407"/>
      <c r="C156" s="408"/>
      <c r="D156" s="408"/>
      <c r="E156" s="408"/>
      <c r="F156" s="408"/>
      <c r="G156" s="408"/>
      <c r="H156" s="408"/>
      <c r="I156" s="408"/>
      <c r="J156" s="408"/>
      <c r="K156" s="408"/>
      <c r="L156" s="409"/>
      <c r="M156" s="27"/>
      <c r="Q156" s="9"/>
    </row>
    <row r="157" spans="1:21" s="10" customFormat="1" x14ac:dyDescent="0.25">
      <c r="A157" s="7"/>
      <c r="B157" s="407"/>
      <c r="C157" s="408"/>
      <c r="D157" s="408"/>
      <c r="E157" s="408"/>
      <c r="F157" s="408"/>
      <c r="G157" s="408"/>
      <c r="H157" s="408"/>
      <c r="I157" s="408"/>
      <c r="J157" s="408"/>
      <c r="K157" s="408"/>
      <c r="L157" s="409"/>
      <c r="M157" s="27"/>
      <c r="Q157" s="9"/>
    </row>
    <row r="158" spans="1:21" s="10" customFormat="1" x14ac:dyDescent="0.25">
      <c r="A158" s="7"/>
      <c r="B158" s="407"/>
      <c r="C158" s="408"/>
      <c r="D158" s="408"/>
      <c r="E158" s="408"/>
      <c r="F158" s="408"/>
      <c r="G158" s="408"/>
      <c r="H158" s="408"/>
      <c r="I158" s="408"/>
      <c r="J158" s="408"/>
      <c r="K158" s="408"/>
      <c r="L158" s="409"/>
      <c r="M158" s="27"/>
      <c r="Q158" s="9"/>
    </row>
    <row r="159" spans="1:21" s="10" customFormat="1" x14ac:dyDescent="0.25">
      <c r="A159" s="7"/>
      <c r="B159" s="407"/>
      <c r="C159" s="408"/>
      <c r="D159" s="408"/>
      <c r="E159" s="408"/>
      <c r="F159" s="408"/>
      <c r="G159" s="408"/>
      <c r="H159" s="408"/>
      <c r="I159" s="408"/>
      <c r="J159" s="408"/>
      <c r="K159" s="408"/>
      <c r="L159" s="409"/>
      <c r="M159" s="27"/>
      <c r="Q159" s="9"/>
    </row>
    <row r="160" spans="1:21" s="10" customFormat="1" x14ac:dyDescent="0.25">
      <c r="A160" s="7"/>
      <c r="B160" s="407"/>
      <c r="C160" s="408"/>
      <c r="D160" s="408"/>
      <c r="E160" s="408"/>
      <c r="F160" s="408"/>
      <c r="G160" s="408"/>
      <c r="H160" s="408"/>
      <c r="I160" s="408"/>
      <c r="J160" s="408"/>
      <c r="K160" s="408"/>
      <c r="L160" s="409"/>
      <c r="M160" s="27"/>
      <c r="Q160" s="9"/>
    </row>
    <row r="161" spans="1:21" s="10" customFormat="1" x14ac:dyDescent="0.25">
      <c r="A161" s="7"/>
      <c r="B161" s="407"/>
      <c r="C161" s="408"/>
      <c r="D161" s="408"/>
      <c r="E161" s="408"/>
      <c r="F161" s="408"/>
      <c r="G161" s="408"/>
      <c r="H161" s="408"/>
      <c r="I161" s="408"/>
      <c r="J161" s="408"/>
      <c r="K161" s="408"/>
      <c r="L161" s="409"/>
      <c r="M161" s="27"/>
      <c r="Q161" s="9"/>
    </row>
    <row r="162" spans="1:21" s="27" customFormat="1" x14ac:dyDescent="0.25">
      <c r="A162" s="35"/>
      <c r="B162" s="36"/>
      <c r="C162" s="37"/>
      <c r="D162" s="37"/>
      <c r="E162" s="37"/>
      <c r="F162" s="37"/>
      <c r="G162" s="37"/>
      <c r="H162" s="37"/>
      <c r="I162" s="37"/>
      <c r="J162" s="37"/>
      <c r="K162" s="37"/>
      <c r="L162" s="38"/>
      <c r="O162" s="9"/>
      <c r="P162" s="9"/>
      <c r="Q162" s="9"/>
      <c r="R162" s="9"/>
      <c r="S162" s="9"/>
      <c r="T162" s="9"/>
      <c r="U162" s="9"/>
    </row>
    <row r="164" spans="1:21" x14ac:dyDescent="0.25">
      <c r="B164" s="263" t="str">
        <f>IF(Intro!$G$29="English",O164,P164)</f>
        <v>VENTES</v>
      </c>
      <c r="C164" s="264"/>
      <c r="D164" s="264"/>
      <c r="E164" s="264"/>
      <c r="F164" s="264"/>
      <c r="G164" s="264"/>
      <c r="H164" s="264"/>
      <c r="I164" s="264"/>
      <c r="J164" s="264"/>
      <c r="K164" s="264"/>
      <c r="L164" s="265"/>
      <c r="M164" s="27"/>
      <c r="O164" s="9" t="s">
        <v>216</v>
      </c>
      <c r="P164" s="9" t="s">
        <v>217</v>
      </c>
    </row>
    <row r="165" spans="1:21" s="10" customFormat="1" x14ac:dyDescent="0.25">
      <c r="A165" s="7"/>
      <c r="B165" s="388" t="s">
        <v>22</v>
      </c>
      <c r="C165" s="389"/>
      <c r="D165" s="389"/>
      <c r="E165" s="389"/>
      <c r="F165" s="389"/>
      <c r="G165" s="389"/>
      <c r="H165" s="389"/>
      <c r="I165" s="389"/>
      <c r="J165" s="389"/>
      <c r="K165" s="389"/>
      <c r="L165" s="390"/>
      <c r="M165" s="52"/>
    </row>
    <row r="166" spans="1:21" s="27" customFormat="1" x14ac:dyDescent="0.25">
      <c r="A166" s="35"/>
      <c r="B166" s="39"/>
      <c r="C166" s="61"/>
      <c r="D166" s="61"/>
      <c r="E166" s="61"/>
      <c r="F166" s="61"/>
      <c r="G166" s="61"/>
      <c r="H166" s="61"/>
      <c r="I166" s="61"/>
      <c r="J166" s="61"/>
      <c r="K166" s="61"/>
      <c r="L166" s="40"/>
      <c r="O166" s="9"/>
      <c r="P166" s="9"/>
      <c r="Q166" s="9"/>
      <c r="R166" s="9"/>
      <c r="S166" s="9"/>
      <c r="T166" s="9"/>
      <c r="U166" s="9"/>
    </row>
    <row r="167" spans="1:21" s="27" customFormat="1" x14ac:dyDescent="0.25">
      <c r="A167" s="35"/>
      <c r="B167" s="410" t="str">
        <f>IF(Intro!$G$29="English",O167,P167)</f>
        <v>Décrivez les canaux de distribution de votre entreprise pour les marchandises concernées et expliquer si des changements sont survenus dans ces canaux depuis le 1er janvier 2023.</v>
      </c>
      <c r="C167" s="411"/>
      <c r="D167" s="411"/>
      <c r="E167" s="411"/>
      <c r="F167" s="411"/>
      <c r="G167" s="411"/>
      <c r="H167" s="411"/>
      <c r="I167" s="411"/>
      <c r="J167" s="411"/>
      <c r="K167" s="411"/>
      <c r="L167" s="412"/>
      <c r="O167" s="9" t="s">
        <v>914</v>
      </c>
      <c r="P167" s="9" t="s">
        <v>946</v>
      </c>
      <c r="Q167" s="9"/>
      <c r="R167" s="9"/>
      <c r="S167" s="9"/>
      <c r="T167" s="9"/>
      <c r="U167" s="9"/>
    </row>
    <row r="168" spans="1:21" s="27" customFormat="1" x14ac:dyDescent="0.25">
      <c r="A168" s="35"/>
      <c r="B168" s="39"/>
      <c r="C168" s="61"/>
      <c r="D168" s="61"/>
      <c r="E168" s="61"/>
      <c r="F168" s="61"/>
      <c r="G168" s="61"/>
      <c r="H168" s="61"/>
      <c r="I168" s="61"/>
      <c r="J168" s="61"/>
      <c r="K168" s="61"/>
      <c r="L168" s="40"/>
      <c r="O168" s="9"/>
      <c r="P168" s="9"/>
      <c r="Q168" s="9"/>
      <c r="R168" s="9"/>
      <c r="S168" s="9"/>
      <c r="T168" s="9"/>
      <c r="U168" s="9"/>
    </row>
    <row r="169" spans="1:21" s="10" customFormat="1" x14ac:dyDescent="0.25">
      <c r="A169" s="7"/>
      <c r="B169" s="407"/>
      <c r="C169" s="408"/>
      <c r="D169" s="408"/>
      <c r="E169" s="408"/>
      <c r="F169" s="408"/>
      <c r="G169" s="408"/>
      <c r="H169" s="408"/>
      <c r="I169" s="408"/>
      <c r="J169" s="408"/>
      <c r="K169" s="408"/>
      <c r="L169" s="409"/>
      <c r="M169" s="27"/>
      <c r="Q169" s="9"/>
    </row>
    <row r="170" spans="1:21" s="10" customFormat="1" x14ac:dyDescent="0.25">
      <c r="A170" s="7"/>
      <c r="B170" s="407"/>
      <c r="C170" s="408"/>
      <c r="D170" s="408"/>
      <c r="E170" s="408"/>
      <c r="F170" s="408"/>
      <c r="G170" s="408"/>
      <c r="H170" s="408"/>
      <c r="I170" s="408"/>
      <c r="J170" s="408"/>
      <c r="K170" s="408"/>
      <c r="L170" s="409"/>
      <c r="M170" s="27"/>
      <c r="Q170" s="9"/>
    </row>
    <row r="171" spans="1:21" s="10" customFormat="1" x14ac:dyDescent="0.25">
      <c r="A171" s="7"/>
      <c r="B171" s="407"/>
      <c r="C171" s="408"/>
      <c r="D171" s="408"/>
      <c r="E171" s="408"/>
      <c r="F171" s="408"/>
      <c r="G171" s="408"/>
      <c r="H171" s="408"/>
      <c r="I171" s="408"/>
      <c r="J171" s="408"/>
      <c r="K171" s="408"/>
      <c r="L171" s="409"/>
      <c r="M171" s="27"/>
      <c r="Q171" s="9"/>
    </row>
    <row r="172" spans="1:21" s="10" customFormat="1" x14ac:dyDescent="0.25">
      <c r="A172" s="7"/>
      <c r="B172" s="407"/>
      <c r="C172" s="408"/>
      <c r="D172" s="408"/>
      <c r="E172" s="408"/>
      <c r="F172" s="408"/>
      <c r="G172" s="408"/>
      <c r="H172" s="408"/>
      <c r="I172" s="408"/>
      <c r="J172" s="408"/>
      <c r="K172" s="408"/>
      <c r="L172" s="409"/>
      <c r="M172" s="27"/>
      <c r="Q172" s="9"/>
    </row>
    <row r="173" spans="1:21" s="10" customFormat="1" x14ac:dyDescent="0.25">
      <c r="A173" s="7"/>
      <c r="B173" s="407"/>
      <c r="C173" s="408"/>
      <c r="D173" s="408"/>
      <c r="E173" s="408"/>
      <c r="F173" s="408"/>
      <c r="G173" s="408"/>
      <c r="H173" s="408"/>
      <c r="I173" s="408"/>
      <c r="J173" s="408"/>
      <c r="K173" s="408"/>
      <c r="L173" s="409"/>
      <c r="M173" s="27"/>
      <c r="Q173" s="9"/>
    </row>
    <row r="174" spans="1:21" s="10" customFormat="1" x14ac:dyDescent="0.25">
      <c r="A174" s="7"/>
      <c r="B174" s="407"/>
      <c r="C174" s="408"/>
      <c r="D174" s="408"/>
      <c r="E174" s="408"/>
      <c r="F174" s="408"/>
      <c r="G174" s="408"/>
      <c r="H174" s="408"/>
      <c r="I174" s="408"/>
      <c r="J174" s="408"/>
      <c r="K174" s="408"/>
      <c r="L174" s="409"/>
      <c r="M174" s="27"/>
      <c r="Q174" s="9"/>
    </row>
    <row r="175" spans="1:21" s="10" customFormat="1" x14ac:dyDescent="0.25">
      <c r="A175" s="7"/>
      <c r="B175" s="407"/>
      <c r="C175" s="408"/>
      <c r="D175" s="408"/>
      <c r="E175" s="408"/>
      <c r="F175" s="408"/>
      <c r="G175" s="408"/>
      <c r="H175" s="408"/>
      <c r="I175" s="408"/>
      <c r="J175" s="408"/>
      <c r="K175" s="408"/>
      <c r="L175" s="409"/>
      <c r="M175" s="27"/>
      <c r="Q175" s="9"/>
    </row>
    <row r="176" spans="1:21" s="10" customFormat="1" x14ac:dyDescent="0.25">
      <c r="A176" s="7"/>
      <c r="B176" s="407"/>
      <c r="C176" s="408"/>
      <c r="D176" s="408"/>
      <c r="E176" s="408"/>
      <c r="F176" s="408"/>
      <c r="G176" s="408"/>
      <c r="H176" s="408"/>
      <c r="I176" s="408"/>
      <c r="J176" s="408"/>
      <c r="K176" s="408"/>
      <c r="L176" s="409"/>
      <c r="M176" s="27"/>
      <c r="Q176" s="9"/>
    </row>
    <row r="177" spans="1:21" s="27" customFormat="1" x14ac:dyDescent="0.25">
      <c r="A177" s="35"/>
      <c r="B177" s="36"/>
      <c r="C177" s="37"/>
      <c r="D177" s="37"/>
      <c r="E177" s="37"/>
      <c r="F177" s="37"/>
      <c r="G177" s="37"/>
      <c r="H177" s="37"/>
      <c r="I177" s="37"/>
      <c r="J177" s="37"/>
      <c r="K177" s="37"/>
      <c r="L177" s="38"/>
      <c r="O177" s="9"/>
      <c r="P177" s="9"/>
      <c r="Q177" s="9"/>
      <c r="R177" s="9"/>
      <c r="S177" s="9"/>
      <c r="T177" s="9"/>
      <c r="U177" s="9"/>
    </row>
    <row r="178" spans="1:21" s="10" customFormat="1" x14ac:dyDescent="0.25">
      <c r="A178" s="7"/>
      <c r="B178" s="393" t="s">
        <v>24</v>
      </c>
      <c r="C178" s="394"/>
      <c r="D178" s="394"/>
      <c r="E178" s="394"/>
      <c r="F178" s="394"/>
      <c r="G178" s="394"/>
      <c r="H178" s="394"/>
      <c r="I178" s="394"/>
      <c r="J178" s="394"/>
      <c r="K178" s="394"/>
      <c r="L178" s="395"/>
      <c r="M178" s="52"/>
      <c r="N178" s="174"/>
      <c r="O178" s="85"/>
      <c r="P178" s="85"/>
    </row>
    <row r="179" spans="1:21" s="27" customFormat="1" x14ac:dyDescent="0.25">
      <c r="A179" s="35"/>
      <c r="B179" s="39"/>
      <c r="C179" s="61"/>
      <c r="D179" s="61"/>
      <c r="E179" s="61"/>
      <c r="F179" s="61"/>
      <c r="G179" s="61"/>
      <c r="H179" s="61"/>
      <c r="I179" s="61"/>
      <c r="J179" s="61"/>
      <c r="K179" s="61"/>
      <c r="L179" s="40"/>
      <c r="N179" s="175"/>
      <c r="O179" s="6"/>
      <c r="P179" s="6"/>
    </row>
    <row r="180" spans="1:21" s="27" customFormat="1" x14ac:dyDescent="0.25">
      <c r="A180" s="35"/>
      <c r="B180" s="260" t="str">
        <f>IF(Intro!$G$29="English",O180,P180)</f>
        <v>Comment votre entreprise favorise-t-elle les ventes des marchandises sur le marché canadien? Vos méthodes ont-elles changées depuis le 1er janvier 2023?</v>
      </c>
      <c r="C180" s="261"/>
      <c r="D180" s="261"/>
      <c r="E180" s="261"/>
      <c r="F180" s="261"/>
      <c r="G180" s="261"/>
      <c r="H180" s="261"/>
      <c r="I180" s="261"/>
      <c r="J180" s="261"/>
      <c r="K180" s="261"/>
      <c r="L180" s="262"/>
      <c r="N180" s="175"/>
      <c r="O180" s="6" t="s">
        <v>915</v>
      </c>
      <c r="P180" s="6" t="s">
        <v>916</v>
      </c>
    </row>
    <row r="181" spans="1:21" s="27" customFormat="1" x14ac:dyDescent="0.25">
      <c r="A181" s="35"/>
      <c r="B181" s="260"/>
      <c r="C181" s="261"/>
      <c r="D181" s="261"/>
      <c r="E181" s="261"/>
      <c r="F181" s="261"/>
      <c r="G181" s="261"/>
      <c r="H181" s="261"/>
      <c r="I181" s="261"/>
      <c r="J181" s="261"/>
      <c r="K181" s="261"/>
      <c r="L181" s="262"/>
      <c r="N181" s="175"/>
      <c r="O181" s="6"/>
      <c r="P181" s="6"/>
    </row>
    <row r="182" spans="1:21" s="27" customFormat="1" x14ac:dyDescent="0.25">
      <c r="A182" s="35"/>
      <c r="B182" s="39"/>
      <c r="C182" s="61"/>
      <c r="D182" s="61"/>
      <c r="E182" s="61"/>
      <c r="F182" s="61"/>
      <c r="G182" s="61"/>
      <c r="H182" s="61"/>
      <c r="I182" s="61"/>
      <c r="J182" s="61"/>
      <c r="K182" s="61"/>
      <c r="L182" s="40"/>
      <c r="N182" s="175"/>
      <c r="O182" s="6"/>
      <c r="P182" s="6"/>
    </row>
    <row r="183" spans="1:21" s="10" customFormat="1" x14ac:dyDescent="0.25">
      <c r="A183" s="7"/>
      <c r="B183" s="407"/>
      <c r="C183" s="408"/>
      <c r="D183" s="408"/>
      <c r="E183" s="408"/>
      <c r="F183" s="408"/>
      <c r="G183" s="408"/>
      <c r="H183" s="408"/>
      <c r="I183" s="408"/>
      <c r="J183" s="408"/>
      <c r="K183" s="408"/>
      <c r="L183" s="409"/>
      <c r="M183" s="27"/>
      <c r="N183" s="176"/>
      <c r="O183" s="85"/>
      <c r="P183" s="85"/>
    </row>
    <row r="184" spans="1:21" s="10" customFormat="1" x14ac:dyDescent="0.25">
      <c r="A184" s="7"/>
      <c r="B184" s="407"/>
      <c r="C184" s="408"/>
      <c r="D184" s="408"/>
      <c r="E184" s="408"/>
      <c r="F184" s="408"/>
      <c r="G184" s="408"/>
      <c r="H184" s="408"/>
      <c r="I184" s="408"/>
      <c r="J184" s="408"/>
      <c r="K184" s="408"/>
      <c r="L184" s="409"/>
      <c r="M184" s="27"/>
      <c r="N184" s="176"/>
      <c r="O184" s="85"/>
      <c r="P184" s="85"/>
    </row>
    <row r="185" spans="1:21" s="10" customFormat="1" x14ac:dyDescent="0.25">
      <c r="A185" s="7"/>
      <c r="B185" s="407"/>
      <c r="C185" s="408"/>
      <c r="D185" s="408"/>
      <c r="E185" s="408"/>
      <c r="F185" s="408"/>
      <c r="G185" s="408"/>
      <c r="H185" s="408"/>
      <c r="I185" s="408"/>
      <c r="J185" s="408"/>
      <c r="K185" s="408"/>
      <c r="L185" s="409"/>
      <c r="M185" s="27"/>
      <c r="N185" s="176"/>
      <c r="O185" s="85"/>
      <c r="P185" s="85"/>
    </row>
    <row r="186" spans="1:21" s="10" customFormat="1" x14ac:dyDescent="0.25">
      <c r="A186" s="7"/>
      <c r="B186" s="407"/>
      <c r="C186" s="408"/>
      <c r="D186" s="408"/>
      <c r="E186" s="408"/>
      <c r="F186" s="408"/>
      <c r="G186" s="408"/>
      <c r="H186" s="408"/>
      <c r="I186" s="408"/>
      <c r="J186" s="408"/>
      <c r="K186" s="408"/>
      <c r="L186" s="409"/>
      <c r="M186" s="27"/>
      <c r="N186" s="176"/>
      <c r="O186" s="85"/>
      <c r="P186" s="85"/>
    </row>
    <row r="187" spans="1:21" s="10" customFormat="1" x14ac:dyDescent="0.25">
      <c r="A187" s="7"/>
      <c r="B187" s="407"/>
      <c r="C187" s="408"/>
      <c r="D187" s="408"/>
      <c r="E187" s="408"/>
      <c r="F187" s="408"/>
      <c r="G187" s="408"/>
      <c r="H187" s="408"/>
      <c r="I187" s="408"/>
      <c r="J187" s="408"/>
      <c r="K187" s="408"/>
      <c r="L187" s="409"/>
      <c r="M187" s="27"/>
      <c r="N187" s="176"/>
      <c r="O187" s="85"/>
      <c r="P187" s="85"/>
    </row>
    <row r="188" spans="1:21" s="10" customFormat="1" x14ac:dyDescent="0.25">
      <c r="A188" s="7"/>
      <c r="B188" s="407"/>
      <c r="C188" s="408"/>
      <c r="D188" s="408"/>
      <c r="E188" s="408"/>
      <c r="F188" s="408"/>
      <c r="G188" s="408"/>
      <c r="H188" s="408"/>
      <c r="I188" s="408"/>
      <c r="J188" s="408"/>
      <c r="K188" s="408"/>
      <c r="L188" s="409"/>
      <c r="M188" s="27"/>
      <c r="N188" s="176"/>
      <c r="O188" s="85"/>
      <c r="P188" s="85"/>
    </row>
    <row r="189" spans="1:21" s="10" customFormat="1" x14ac:dyDescent="0.25">
      <c r="A189" s="7"/>
      <c r="B189" s="407"/>
      <c r="C189" s="408"/>
      <c r="D189" s="408"/>
      <c r="E189" s="408"/>
      <c r="F189" s="408"/>
      <c r="G189" s="408"/>
      <c r="H189" s="408"/>
      <c r="I189" s="408"/>
      <c r="J189" s="408"/>
      <c r="K189" s="408"/>
      <c r="L189" s="409"/>
      <c r="M189" s="27"/>
      <c r="N189" s="176"/>
      <c r="O189" s="85"/>
      <c r="P189" s="85"/>
    </row>
    <row r="190" spans="1:21" s="10" customFormat="1" x14ac:dyDescent="0.25">
      <c r="A190" s="7"/>
      <c r="B190" s="407"/>
      <c r="C190" s="408"/>
      <c r="D190" s="408"/>
      <c r="E190" s="408"/>
      <c r="F190" s="408"/>
      <c r="G190" s="408"/>
      <c r="H190" s="408"/>
      <c r="I190" s="408"/>
      <c r="J190" s="408"/>
      <c r="K190" s="408"/>
      <c r="L190" s="409"/>
      <c r="M190" s="27"/>
      <c r="N190" s="176"/>
      <c r="O190" s="85"/>
      <c r="P190" s="85"/>
    </row>
    <row r="191" spans="1:21" s="27" customFormat="1" x14ac:dyDescent="0.25">
      <c r="A191" s="35"/>
      <c r="B191" s="36"/>
      <c r="C191" s="37"/>
      <c r="D191" s="37"/>
      <c r="E191" s="37"/>
      <c r="F191" s="37"/>
      <c r="G191" s="37"/>
      <c r="H191" s="37"/>
      <c r="I191" s="37"/>
      <c r="J191" s="37"/>
      <c r="K191" s="37"/>
      <c r="L191" s="38"/>
      <c r="N191" s="175"/>
      <c r="O191" s="6"/>
      <c r="P191" s="6"/>
    </row>
    <row r="192" spans="1:21" s="10" customFormat="1" x14ac:dyDescent="0.25">
      <c r="A192" s="7"/>
      <c r="B192" s="393" t="s">
        <v>814</v>
      </c>
      <c r="C192" s="394"/>
      <c r="D192" s="394"/>
      <c r="E192" s="394"/>
      <c r="F192" s="394"/>
      <c r="G192" s="394"/>
      <c r="H192" s="394"/>
      <c r="I192" s="394"/>
      <c r="J192" s="394"/>
      <c r="K192" s="394"/>
      <c r="L192" s="395"/>
      <c r="M192" s="52"/>
    </row>
    <row r="193" spans="1:21" s="27" customFormat="1" x14ac:dyDescent="0.25">
      <c r="A193" s="35"/>
      <c r="B193" s="39"/>
      <c r="C193" s="61"/>
      <c r="D193" s="61"/>
      <c r="E193" s="61"/>
      <c r="F193" s="61"/>
      <c r="G193" s="61"/>
      <c r="H193" s="61"/>
      <c r="I193" s="61"/>
      <c r="J193" s="61"/>
      <c r="K193" s="61"/>
      <c r="L193" s="40"/>
      <c r="O193" s="9"/>
      <c r="P193" s="9"/>
      <c r="Q193" s="9"/>
      <c r="R193" s="9"/>
      <c r="S193" s="9"/>
      <c r="T193" s="9"/>
      <c r="U193" s="9"/>
    </row>
    <row r="194" spans="1:21" s="27" customFormat="1" x14ac:dyDescent="0.25">
      <c r="A194" s="35"/>
      <c r="B194" s="260" t="str">
        <f>IF(Intro!$G$29="English",O194,P194)</f>
        <v>Comment votre entreprise fixe-t-elle le prix des marchandises sur le marché canadien? Expliquez en détail les termes spécifiques à votre entreprise. Indiquez si ces pratiques générales de fixation des prix ont changé depuis le 1er janvier 2023.</v>
      </c>
      <c r="C194" s="261"/>
      <c r="D194" s="261"/>
      <c r="E194" s="261"/>
      <c r="F194" s="261"/>
      <c r="G194" s="261"/>
      <c r="H194" s="261"/>
      <c r="I194" s="261"/>
      <c r="J194" s="261"/>
      <c r="K194" s="261"/>
      <c r="L194" s="262"/>
      <c r="O194" s="9"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194" s="9"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c r="Q194" s="9"/>
      <c r="R194" s="9"/>
      <c r="S194" s="9"/>
      <c r="T194" s="9"/>
      <c r="U194" s="9"/>
    </row>
    <row r="195" spans="1:21" s="27" customFormat="1" x14ac:dyDescent="0.25">
      <c r="A195" s="35"/>
      <c r="B195" s="260"/>
      <c r="C195" s="261"/>
      <c r="D195" s="261"/>
      <c r="E195" s="261"/>
      <c r="F195" s="261"/>
      <c r="G195" s="261"/>
      <c r="H195" s="261"/>
      <c r="I195" s="261"/>
      <c r="J195" s="261"/>
      <c r="K195" s="261"/>
      <c r="L195" s="262"/>
      <c r="O195" s="9"/>
      <c r="P195" s="9"/>
      <c r="Q195" s="9"/>
      <c r="R195" s="9"/>
      <c r="S195" s="9"/>
      <c r="T195" s="9"/>
      <c r="U195" s="9"/>
    </row>
    <row r="196" spans="1:21" s="27" customFormat="1" x14ac:dyDescent="0.25">
      <c r="A196" s="35"/>
      <c r="B196" s="39"/>
      <c r="C196" s="61"/>
      <c r="D196" s="61"/>
      <c r="E196" s="61"/>
      <c r="F196" s="61"/>
      <c r="G196" s="61"/>
      <c r="H196" s="61"/>
      <c r="I196" s="61"/>
      <c r="J196" s="61"/>
      <c r="K196" s="61"/>
      <c r="L196" s="40"/>
      <c r="O196" s="9"/>
      <c r="P196" s="9"/>
      <c r="Q196" s="9"/>
      <c r="R196" s="9"/>
      <c r="S196" s="9"/>
      <c r="T196" s="9"/>
      <c r="U196" s="9"/>
    </row>
    <row r="197" spans="1:21" s="10" customFormat="1" x14ac:dyDescent="0.25">
      <c r="A197" s="7"/>
      <c r="B197" s="407"/>
      <c r="C197" s="408"/>
      <c r="D197" s="408"/>
      <c r="E197" s="408"/>
      <c r="F197" s="408"/>
      <c r="G197" s="408"/>
      <c r="H197" s="408"/>
      <c r="I197" s="408"/>
      <c r="J197" s="408"/>
      <c r="K197" s="408"/>
      <c r="L197" s="409"/>
      <c r="M197" s="27"/>
      <c r="Q197" s="9"/>
    </row>
    <row r="198" spans="1:21" s="10" customFormat="1" x14ac:dyDescent="0.25">
      <c r="A198" s="7"/>
      <c r="B198" s="407"/>
      <c r="C198" s="408"/>
      <c r="D198" s="408"/>
      <c r="E198" s="408"/>
      <c r="F198" s="408"/>
      <c r="G198" s="408"/>
      <c r="H198" s="408"/>
      <c r="I198" s="408"/>
      <c r="J198" s="408"/>
      <c r="K198" s="408"/>
      <c r="L198" s="409"/>
      <c r="M198" s="27"/>
      <c r="Q198" s="9"/>
    </row>
    <row r="199" spans="1:21" s="10" customFormat="1" x14ac:dyDescent="0.25">
      <c r="A199" s="7"/>
      <c r="B199" s="407"/>
      <c r="C199" s="408"/>
      <c r="D199" s="408"/>
      <c r="E199" s="408"/>
      <c r="F199" s="408"/>
      <c r="G199" s="408"/>
      <c r="H199" s="408"/>
      <c r="I199" s="408"/>
      <c r="J199" s="408"/>
      <c r="K199" s="408"/>
      <c r="L199" s="409"/>
      <c r="M199" s="27"/>
      <c r="Q199" s="9"/>
    </row>
    <row r="200" spans="1:21" s="10" customFormat="1" x14ac:dyDescent="0.25">
      <c r="A200" s="7"/>
      <c r="B200" s="407"/>
      <c r="C200" s="408"/>
      <c r="D200" s="408"/>
      <c r="E200" s="408"/>
      <c r="F200" s="408"/>
      <c r="G200" s="408"/>
      <c r="H200" s="408"/>
      <c r="I200" s="408"/>
      <c r="J200" s="408"/>
      <c r="K200" s="408"/>
      <c r="L200" s="409"/>
      <c r="M200" s="27"/>
      <c r="Q200" s="9"/>
    </row>
    <row r="201" spans="1:21" s="10" customFormat="1" x14ac:dyDescent="0.25">
      <c r="A201" s="7"/>
      <c r="B201" s="407"/>
      <c r="C201" s="408"/>
      <c r="D201" s="408"/>
      <c r="E201" s="408"/>
      <c r="F201" s="408"/>
      <c r="G201" s="408"/>
      <c r="H201" s="408"/>
      <c r="I201" s="408"/>
      <c r="J201" s="408"/>
      <c r="K201" s="408"/>
      <c r="L201" s="409"/>
      <c r="M201" s="27"/>
      <c r="Q201" s="9"/>
    </row>
    <row r="202" spans="1:21" s="10" customFormat="1" x14ac:dyDescent="0.25">
      <c r="A202" s="7"/>
      <c r="B202" s="407"/>
      <c r="C202" s="408"/>
      <c r="D202" s="408"/>
      <c r="E202" s="408"/>
      <c r="F202" s="408"/>
      <c r="G202" s="408"/>
      <c r="H202" s="408"/>
      <c r="I202" s="408"/>
      <c r="J202" s="408"/>
      <c r="K202" s="408"/>
      <c r="L202" s="409"/>
      <c r="M202" s="27"/>
      <c r="Q202" s="9"/>
    </row>
    <row r="203" spans="1:21" s="10" customFormat="1" x14ac:dyDescent="0.25">
      <c r="A203" s="7"/>
      <c r="B203" s="407"/>
      <c r="C203" s="408"/>
      <c r="D203" s="408"/>
      <c r="E203" s="408"/>
      <c r="F203" s="408"/>
      <c r="G203" s="408"/>
      <c r="H203" s="408"/>
      <c r="I203" s="408"/>
      <c r="J203" s="408"/>
      <c r="K203" s="408"/>
      <c r="L203" s="409"/>
      <c r="M203" s="27"/>
      <c r="Q203" s="9"/>
    </row>
    <row r="204" spans="1:21" s="10" customFormat="1" x14ac:dyDescent="0.25">
      <c r="A204" s="7"/>
      <c r="B204" s="407"/>
      <c r="C204" s="408"/>
      <c r="D204" s="408"/>
      <c r="E204" s="408"/>
      <c r="F204" s="408"/>
      <c r="G204" s="408"/>
      <c r="H204" s="408"/>
      <c r="I204" s="408"/>
      <c r="J204" s="408"/>
      <c r="K204" s="408"/>
      <c r="L204" s="409"/>
      <c r="M204" s="27"/>
      <c r="Q204" s="9"/>
    </row>
    <row r="205" spans="1:21" s="27" customFormat="1" x14ac:dyDescent="0.25">
      <c r="A205" s="35"/>
      <c r="B205" s="36"/>
      <c r="C205" s="37"/>
      <c r="D205" s="37"/>
      <c r="E205" s="37"/>
      <c r="F205" s="37"/>
      <c r="G205" s="37"/>
      <c r="H205" s="37"/>
      <c r="I205" s="37"/>
      <c r="J205" s="37"/>
      <c r="K205" s="37"/>
      <c r="L205" s="38"/>
      <c r="O205" s="9"/>
      <c r="P205" s="9"/>
      <c r="Q205" s="9"/>
      <c r="R205" s="9"/>
      <c r="S205" s="9"/>
      <c r="T205" s="9"/>
      <c r="U205" s="9"/>
    </row>
    <row r="206" spans="1:21" s="10" customFormat="1" x14ac:dyDescent="0.25">
      <c r="A206" s="7"/>
      <c r="B206" s="393" t="s">
        <v>919</v>
      </c>
      <c r="C206" s="394"/>
      <c r="D206" s="394"/>
      <c r="E206" s="394"/>
      <c r="F206" s="394"/>
      <c r="G206" s="394"/>
      <c r="H206" s="394"/>
      <c r="I206" s="394"/>
      <c r="J206" s="394"/>
      <c r="K206" s="394"/>
      <c r="L206" s="395"/>
      <c r="M206" s="52"/>
      <c r="N206" s="174"/>
      <c r="O206" s="85"/>
      <c r="P206" s="85"/>
    </row>
    <row r="207" spans="1:21" s="27" customFormat="1" x14ac:dyDescent="0.25">
      <c r="A207" s="35"/>
      <c r="B207" s="39"/>
      <c r="C207" s="61"/>
      <c r="D207" s="61"/>
      <c r="E207" s="61"/>
      <c r="F207" s="61"/>
      <c r="G207" s="61"/>
      <c r="H207" s="61"/>
      <c r="I207" s="61"/>
      <c r="J207" s="61"/>
      <c r="K207" s="61"/>
      <c r="L207" s="40"/>
      <c r="N207" s="175"/>
      <c r="O207" s="6"/>
      <c r="P207" s="6"/>
    </row>
    <row r="208" spans="1:21" s="27" customFormat="1" x14ac:dyDescent="0.25">
      <c r="A208" s="35"/>
      <c r="B208" s="260" t="str">
        <f>IF(Intro!$G$29="English",O208,P208)</f>
        <v>Fournissez des détails sur tous les facteurs autres que les coûts des matériaux (par exemple, les fluctuations du taux de change) qui ont affecté les prix des marchandises sur le marché canadien depuis le 1er janvier 2023.</v>
      </c>
      <c r="C208" s="261"/>
      <c r="D208" s="261"/>
      <c r="E208" s="261"/>
      <c r="F208" s="261"/>
      <c r="G208" s="261"/>
      <c r="H208" s="261"/>
      <c r="I208" s="261"/>
      <c r="J208" s="261"/>
      <c r="K208" s="261"/>
      <c r="L208" s="262"/>
      <c r="N208" s="175"/>
      <c r="O208" s="6" t="s">
        <v>917</v>
      </c>
      <c r="P208" s="6" t="s">
        <v>918</v>
      </c>
    </row>
    <row r="209" spans="1:21" s="27" customFormat="1" x14ac:dyDescent="0.25">
      <c r="A209" s="35"/>
      <c r="B209" s="260"/>
      <c r="C209" s="261"/>
      <c r="D209" s="261"/>
      <c r="E209" s="261"/>
      <c r="F209" s="261"/>
      <c r="G209" s="261"/>
      <c r="H209" s="261"/>
      <c r="I209" s="261"/>
      <c r="J209" s="261"/>
      <c r="K209" s="261"/>
      <c r="L209" s="262"/>
      <c r="N209" s="175"/>
      <c r="O209" s="6"/>
      <c r="P209" s="6"/>
    </row>
    <row r="210" spans="1:21" s="27" customFormat="1" x14ac:dyDescent="0.25">
      <c r="A210" s="35"/>
      <c r="B210" s="39"/>
      <c r="C210" s="61"/>
      <c r="D210" s="61"/>
      <c r="E210" s="61"/>
      <c r="F210" s="61"/>
      <c r="G210" s="61"/>
      <c r="H210" s="61"/>
      <c r="I210" s="61"/>
      <c r="J210" s="61"/>
      <c r="K210" s="61"/>
      <c r="L210" s="40"/>
      <c r="N210" s="175"/>
      <c r="O210" s="6"/>
      <c r="P210" s="6"/>
    </row>
    <row r="211" spans="1:21" s="10" customFormat="1" x14ac:dyDescent="0.25">
      <c r="A211" s="7"/>
      <c r="B211" s="407"/>
      <c r="C211" s="408"/>
      <c r="D211" s="408"/>
      <c r="E211" s="408"/>
      <c r="F211" s="408"/>
      <c r="G211" s="408"/>
      <c r="H211" s="408"/>
      <c r="I211" s="408"/>
      <c r="J211" s="408"/>
      <c r="K211" s="408"/>
      <c r="L211" s="409"/>
      <c r="M211" s="27"/>
      <c r="N211" s="176"/>
      <c r="O211" s="85"/>
      <c r="P211" s="85"/>
    </row>
    <row r="212" spans="1:21" s="10" customFormat="1" x14ac:dyDescent="0.25">
      <c r="A212" s="7"/>
      <c r="B212" s="407"/>
      <c r="C212" s="408"/>
      <c r="D212" s="408"/>
      <c r="E212" s="408"/>
      <c r="F212" s="408"/>
      <c r="G212" s="408"/>
      <c r="H212" s="408"/>
      <c r="I212" s="408"/>
      <c r="J212" s="408"/>
      <c r="K212" s="408"/>
      <c r="L212" s="409"/>
      <c r="M212" s="27"/>
      <c r="N212" s="176"/>
      <c r="O212" s="85"/>
      <c r="P212" s="85"/>
    </row>
    <row r="213" spans="1:21" s="10" customFormat="1" x14ac:dyDescent="0.25">
      <c r="A213" s="7"/>
      <c r="B213" s="407"/>
      <c r="C213" s="408"/>
      <c r="D213" s="408"/>
      <c r="E213" s="408"/>
      <c r="F213" s="408"/>
      <c r="G213" s="408"/>
      <c r="H213" s="408"/>
      <c r="I213" s="408"/>
      <c r="J213" s="408"/>
      <c r="K213" s="408"/>
      <c r="L213" s="409"/>
      <c r="M213" s="27"/>
      <c r="N213" s="176"/>
      <c r="O213" s="85"/>
      <c r="P213" s="85"/>
    </row>
    <row r="214" spans="1:21" s="10" customFormat="1" x14ac:dyDescent="0.25">
      <c r="A214" s="7"/>
      <c r="B214" s="407"/>
      <c r="C214" s="408"/>
      <c r="D214" s="408"/>
      <c r="E214" s="408"/>
      <c r="F214" s="408"/>
      <c r="G214" s="408"/>
      <c r="H214" s="408"/>
      <c r="I214" s="408"/>
      <c r="J214" s="408"/>
      <c r="K214" s="408"/>
      <c r="L214" s="409"/>
      <c r="M214" s="27"/>
      <c r="N214" s="176"/>
      <c r="O214" s="85"/>
      <c r="P214" s="85"/>
    </row>
    <row r="215" spans="1:21" s="10" customFormat="1" x14ac:dyDescent="0.25">
      <c r="A215" s="7"/>
      <c r="B215" s="407"/>
      <c r="C215" s="408"/>
      <c r="D215" s="408"/>
      <c r="E215" s="408"/>
      <c r="F215" s="408"/>
      <c r="G215" s="408"/>
      <c r="H215" s="408"/>
      <c r="I215" s="408"/>
      <c r="J215" s="408"/>
      <c r="K215" s="408"/>
      <c r="L215" s="409"/>
      <c r="M215" s="27"/>
      <c r="N215" s="176"/>
      <c r="O215" s="85"/>
      <c r="P215" s="85"/>
    </row>
    <row r="216" spans="1:21" s="10" customFormat="1" x14ac:dyDescent="0.25">
      <c r="A216" s="7"/>
      <c r="B216" s="407"/>
      <c r="C216" s="408"/>
      <c r="D216" s="408"/>
      <c r="E216" s="408"/>
      <c r="F216" s="408"/>
      <c r="G216" s="408"/>
      <c r="H216" s="408"/>
      <c r="I216" s="408"/>
      <c r="J216" s="408"/>
      <c r="K216" s="408"/>
      <c r="L216" s="409"/>
      <c r="M216" s="27"/>
      <c r="N216" s="176"/>
      <c r="O216" s="85"/>
      <c r="P216" s="85"/>
    </row>
    <row r="217" spans="1:21" s="10" customFormat="1" x14ac:dyDescent="0.25">
      <c r="A217" s="7"/>
      <c r="B217" s="407"/>
      <c r="C217" s="408"/>
      <c r="D217" s="408"/>
      <c r="E217" s="408"/>
      <c r="F217" s="408"/>
      <c r="G217" s="408"/>
      <c r="H217" s="408"/>
      <c r="I217" s="408"/>
      <c r="J217" s="408"/>
      <c r="K217" s="408"/>
      <c r="L217" s="409"/>
      <c r="M217" s="27"/>
      <c r="N217" s="176"/>
      <c r="O217" s="85"/>
      <c r="P217" s="85"/>
    </row>
    <row r="218" spans="1:21" s="10" customFormat="1" x14ac:dyDescent="0.25">
      <c r="A218" s="7"/>
      <c r="B218" s="407"/>
      <c r="C218" s="408"/>
      <c r="D218" s="408"/>
      <c r="E218" s="408"/>
      <c r="F218" s="408"/>
      <c r="G218" s="408"/>
      <c r="H218" s="408"/>
      <c r="I218" s="408"/>
      <c r="J218" s="408"/>
      <c r="K218" s="408"/>
      <c r="L218" s="409"/>
      <c r="M218" s="27"/>
      <c r="N218" s="176"/>
      <c r="O218" s="85"/>
      <c r="P218" s="85"/>
    </row>
    <row r="219" spans="1:21" s="27" customFormat="1" x14ac:dyDescent="0.25">
      <c r="A219" s="35"/>
      <c r="B219" s="36"/>
      <c r="C219" s="37"/>
      <c r="D219" s="37"/>
      <c r="E219" s="37"/>
      <c r="F219" s="37"/>
      <c r="G219" s="37"/>
      <c r="H219" s="37"/>
      <c r="I219" s="37"/>
      <c r="J219" s="37"/>
      <c r="K219" s="37"/>
      <c r="L219" s="38"/>
      <c r="N219" s="175"/>
      <c r="O219" s="6"/>
      <c r="P219" s="6"/>
    </row>
    <row r="220" spans="1:21" s="10" customFormat="1" x14ac:dyDescent="0.25">
      <c r="A220" s="7"/>
      <c r="B220" s="393" t="s">
        <v>920</v>
      </c>
      <c r="C220" s="394"/>
      <c r="D220" s="394"/>
      <c r="E220" s="394"/>
      <c r="F220" s="394"/>
      <c r="G220" s="394"/>
      <c r="H220" s="394"/>
      <c r="I220" s="394"/>
      <c r="J220" s="394"/>
      <c r="K220" s="394"/>
      <c r="L220" s="395"/>
      <c r="M220" s="52"/>
    </row>
    <row r="221" spans="1:21" s="27" customFormat="1" x14ac:dyDescent="0.25">
      <c r="A221" s="35"/>
      <c r="B221" s="39"/>
      <c r="C221" s="61"/>
      <c r="D221" s="61"/>
      <c r="E221" s="61"/>
      <c r="F221" s="61"/>
      <c r="G221" s="61"/>
      <c r="H221" s="61"/>
      <c r="I221" s="61"/>
      <c r="J221" s="61"/>
      <c r="K221" s="61"/>
      <c r="L221" s="40"/>
      <c r="O221" s="9"/>
      <c r="P221" s="9"/>
      <c r="Q221" s="9"/>
      <c r="R221" s="9"/>
      <c r="S221" s="9"/>
      <c r="T221" s="9"/>
      <c r="U221" s="9"/>
    </row>
    <row r="222" spans="1:21" s="27" customFormat="1" x14ac:dyDescent="0.25">
      <c r="A222" s="35"/>
      <c r="B222" s="410" t="str">
        <f>IF(Intro!$G$29="English",O222,P222)</f>
        <v>Expliquez si la demande pour les marchandises ou les ventes de marchandises ont changé depuis le 1er janvier 2023.</v>
      </c>
      <c r="C222" s="411"/>
      <c r="D222" s="411"/>
      <c r="E222" s="411"/>
      <c r="F222" s="411"/>
      <c r="G222" s="411"/>
      <c r="H222" s="411"/>
      <c r="I222" s="411"/>
      <c r="J222" s="411"/>
      <c r="K222" s="411"/>
      <c r="L222" s="412"/>
      <c r="O222" s="9" t="str">
        <f>"Explain if demand for the goods or sales of the goods has changed since January 1, "&amp;Variables!B6&amp;"."</f>
        <v>Explain if demand for the goods or sales of the goods has changed since January 1, 2023.</v>
      </c>
      <c r="P222" s="9" t="str">
        <f>"Expliquez si la demande pour les marchandises ou les ventes de marchandises ont changé depuis le 1er janvier "&amp;Variables!B6&amp;"."</f>
        <v>Expliquez si la demande pour les marchandises ou les ventes de marchandises ont changé depuis le 1er janvier 2023.</v>
      </c>
      <c r="Q222" s="9"/>
      <c r="R222" s="9"/>
      <c r="S222" s="9"/>
      <c r="T222" s="9"/>
      <c r="U222" s="9"/>
    </row>
    <row r="223" spans="1:21" s="27" customFormat="1" x14ac:dyDescent="0.25">
      <c r="A223" s="35"/>
      <c r="B223" s="39"/>
      <c r="C223" s="61"/>
      <c r="D223" s="61"/>
      <c r="E223" s="61"/>
      <c r="F223" s="61"/>
      <c r="G223" s="61"/>
      <c r="H223" s="61"/>
      <c r="I223" s="61"/>
      <c r="J223" s="61"/>
      <c r="K223" s="61"/>
      <c r="L223" s="40"/>
      <c r="O223" s="9"/>
      <c r="P223" s="9"/>
      <c r="Q223" s="9"/>
      <c r="R223" s="9"/>
      <c r="S223" s="9"/>
      <c r="T223" s="9"/>
      <c r="U223" s="9"/>
    </row>
    <row r="224" spans="1:21" s="10" customFormat="1" x14ac:dyDescent="0.25">
      <c r="A224" s="7"/>
      <c r="B224" s="407"/>
      <c r="C224" s="408"/>
      <c r="D224" s="408"/>
      <c r="E224" s="408"/>
      <c r="F224" s="408"/>
      <c r="G224" s="408"/>
      <c r="H224" s="408"/>
      <c r="I224" s="408"/>
      <c r="J224" s="408"/>
      <c r="K224" s="408"/>
      <c r="L224" s="409"/>
      <c r="M224" s="27"/>
      <c r="Q224" s="9"/>
    </row>
    <row r="225" spans="1:21" s="10" customFormat="1" x14ac:dyDescent="0.25">
      <c r="A225" s="7"/>
      <c r="B225" s="407"/>
      <c r="C225" s="408"/>
      <c r="D225" s="408"/>
      <c r="E225" s="408"/>
      <c r="F225" s="408"/>
      <c r="G225" s="408"/>
      <c r="H225" s="408"/>
      <c r="I225" s="408"/>
      <c r="J225" s="408"/>
      <c r="K225" s="408"/>
      <c r="L225" s="409"/>
      <c r="M225" s="27"/>
      <c r="Q225" s="9"/>
    </row>
    <row r="226" spans="1:21" s="10" customFormat="1" x14ac:dyDescent="0.25">
      <c r="A226" s="7"/>
      <c r="B226" s="407"/>
      <c r="C226" s="408"/>
      <c r="D226" s="408"/>
      <c r="E226" s="408"/>
      <c r="F226" s="408"/>
      <c r="G226" s="408"/>
      <c r="H226" s="408"/>
      <c r="I226" s="408"/>
      <c r="J226" s="408"/>
      <c r="K226" s="408"/>
      <c r="L226" s="409"/>
      <c r="M226" s="27"/>
      <c r="Q226" s="9"/>
    </row>
    <row r="227" spans="1:21" s="10" customFormat="1" x14ac:dyDescent="0.25">
      <c r="A227" s="7"/>
      <c r="B227" s="407"/>
      <c r="C227" s="408"/>
      <c r="D227" s="408"/>
      <c r="E227" s="408"/>
      <c r="F227" s="408"/>
      <c r="G227" s="408"/>
      <c r="H227" s="408"/>
      <c r="I227" s="408"/>
      <c r="J227" s="408"/>
      <c r="K227" s="408"/>
      <c r="L227" s="409"/>
      <c r="M227" s="27"/>
      <c r="Q227" s="9"/>
    </row>
    <row r="228" spans="1:21" s="10" customFormat="1" x14ac:dyDescent="0.25">
      <c r="A228" s="7"/>
      <c r="B228" s="407"/>
      <c r="C228" s="408"/>
      <c r="D228" s="408"/>
      <c r="E228" s="408"/>
      <c r="F228" s="408"/>
      <c r="G228" s="408"/>
      <c r="H228" s="408"/>
      <c r="I228" s="408"/>
      <c r="J228" s="408"/>
      <c r="K228" s="408"/>
      <c r="L228" s="409"/>
      <c r="M228" s="27"/>
      <c r="Q228" s="9"/>
    </row>
    <row r="229" spans="1:21" s="10" customFormat="1" x14ac:dyDescent="0.25">
      <c r="A229" s="7"/>
      <c r="B229" s="407"/>
      <c r="C229" s="408"/>
      <c r="D229" s="408"/>
      <c r="E229" s="408"/>
      <c r="F229" s="408"/>
      <c r="G229" s="408"/>
      <c r="H229" s="408"/>
      <c r="I229" s="408"/>
      <c r="J229" s="408"/>
      <c r="K229" s="408"/>
      <c r="L229" s="409"/>
      <c r="M229" s="27"/>
      <c r="Q229" s="9"/>
    </row>
    <row r="230" spans="1:21" s="10" customFormat="1" x14ac:dyDescent="0.25">
      <c r="A230" s="7"/>
      <c r="B230" s="407"/>
      <c r="C230" s="408"/>
      <c r="D230" s="408"/>
      <c r="E230" s="408"/>
      <c r="F230" s="408"/>
      <c r="G230" s="408"/>
      <c r="H230" s="408"/>
      <c r="I230" s="408"/>
      <c r="J230" s="408"/>
      <c r="K230" s="408"/>
      <c r="L230" s="409"/>
      <c r="M230" s="27"/>
      <c r="Q230" s="9"/>
    </row>
    <row r="231" spans="1:21" s="10" customFormat="1" x14ac:dyDescent="0.25">
      <c r="A231" s="7"/>
      <c r="B231" s="407"/>
      <c r="C231" s="408"/>
      <c r="D231" s="408"/>
      <c r="E231" s="408"/>
      <c r="F231" s="408"/>
      <c r="G231" s="408"/>
      <c r="H231" s="408"/>
      <c r="I231" s="408"/>
      <c r="J231" s="408"/>
      <c r="K231" s="408"/>
      <c r="L231" s="409"/>
      <c r="M231" s="27"/>
      <c r="Q231" s="9"/>
    </row>
    <row r="232" spans="1:21" s="27" customFormat="1" x14ac:dyDescent="0.25">
      <c r="A232" s="35"/>
      <c r="B232" s="36"/>
      <c r="C232" s="37"/>
      <c r="D232" s="37"/>
      <c r="E232" s="37"/>
      <c r="F232" s="37"/>
      <c r="G232" s="37"/>
      <c r="H232" s="37"/>
      <c r="I232" s="37"/>
      <c r="J232" s="37"/>
      <c r="K232" s="37"/>
      <c r="L232" s="38"/>
      <c r="O232" s="9"/>
      <c r="P232" s="9"/>
      <c r="Q232" s="9"/>
      <c r="R232" s="9"/>
      <c r="S232" s="9"/>
      <c r="T232" s="9"/>
      <c r="U232" s="9"/>
    </row>
    <row r="233" spans="1:21" s="10" customFormat="1" x14ac:dyDescent="0.25">
      <c r="A233" s="7"/>
      <c r="B233" s="393" t="s">
        <v>921</v>
      </c>
      <c r="C233" s="394"/>
      <c r="D233" s="394"/>
      <c r="E233" s="394"/>
      <c r="F233" s="394"/>
      <c r="G233" s="394"/>
      <c r="H233" s="394"/>
      <c r="I233" s="394"/>
      <c r="J233" s="394"/>
      <c r="K233" s="394"/>
      <c r="L233" s="395"/>
      <c r="M233" s="52"/>
    </row>
    <row r="234" spans="1:21" x14ac:dyDescent="0.25">
      <c r="B234" s="15"/>
      <c r="C234" s="25"/>
      <c r="D234" s="25"/>
      <c r="E234" s="26"/>
      <c r="F234" s="26"/>
      <c r="G234" s="26"/>
      <c r="H234" s="26"/>
      <c r="I234" s="26"/>
      <c r="J234" s="26"/>
      <c r="K234" s="26"/>
      <c r="L234" s="16"/>
      <c r="M234" s="9"/>
      <c r="N234" s="176"/>
      <c r="O234" s="6"/>
      <c r="P234" s="6"/>
    </row>
    <row r="235" spans="1:21" x14ac:dyDescent="0.25">
      <c r="B235" s="255" t="str">
        <f>IF(Intro!$G$29="English",O235,P235)</f>
        <v>Décrivez les marchés des marchandises au Canada et dans le monde depuis le 1er janvier 2023. Les facteurs à prendre en compte dans votre réponse comprennent, sans s'y limiter, la demande, les ventes, les prix, et les volumes d'importations des marchandises.</v>
      </c>
      <c r="C235" s="256"/>
      <c r="D235" s="256"/>
      <c r="E235" s="256"/>
      <c r="F235" s="256"/>
      <c r="G235" s="256"/>
      <c r="H235" s="256"/>
      <c r="I235" s="256"/>
      <c r="J235" s="256"/>
      <c r="K235" s="256"/>
      <c r="L235" s="257"/>
      <c r="M235" s="9"/>
      <c r="N235" s="176"/>
      <c r="O235" s="41" t="s">
        <v>960</v>
      </c>
      <c r="P235" s="6" t="s">
        <v>961</v>
      </c>
    </row>
    <row r="236" spans="1:21" x14ac:dyDescent="0.25">
      <c r="B236" s="255"/>
      <c r="C236" s="256"/>
      <c r="D236" s="256"/>
      <c r="E236" s="256"/>
      <c r="F236" s="256"/>
      <c r="G236" s="256"/>
      <c r="H236" s="256"/>
      <c r="I236" s="256"/>
      <c r="J236" s="256"/>
      <c r="K236" s="256"/>
      <c r="L236" s="257"/>
      <c r="M236" s="9"/>
      <c r="N236" s="176"/>
      <c r="O236" s="41"/>
      <c r="P236" s="6"/>
    </row>
    <row r="237" spans="1:21" s="27" customFormat="1" x14ac:dyDescent="0.25">
      <c r="A237" s="35"/>
      <c r="B237" s="39"/>
      <c r="C237" s="61"/>
      <c r="D237" s="61"/>
      <c r="E237" s="61"/>
      <c r="F237" s="61"/>
      <c r="G237" s="61"/>
      <c r="H237" s="61"/>
      <c r="I237" s="61"/>
      <c r="J237" s="61"/>
      <c r="K237" s="61"/>
      <c r="L237" s="40"/>
      <c r="N237" s="175"/>
      <c r="O237" s="6"/>
      <c r="P237" s="6"/>
    </row>
    <row r="238" spans="1:21" s="10" customFormat="1" x14ac:dyDescent="0.25">
      <c r="A238" s="7"/>
      <c r="B238" s="407"/>
      <c r="C238" s="408"/>
      <c r="D238" s="408"/>
      <c r="E238" s="408"/>
      <c r="F238" s="408"/>
      <c r="G238" s="408"/>
      <c r="H238" s="408"/>
      <c r="I238" s="408"/>
      <c r="J238" s="408"/>
      <c r="K238" s="408"/>
      <c r="L238" s="409"/>
      <c r="M238" s="27"/>
      <c r="N238" s="176"/>
      <c r="O238" s="85"/>
      <c r="P238" s="85"/>
    </row>
    <row r="239" spans="1:21" s="10" customFormat="1" x14ac:dyDescent="0.25">
      <c r="A239" s="7"/>
      <c r="B239" s="407"/>
      <c r="C239" s="408"/>
      <c r="D239" s="408"/>
      <c r="E239" s="408"/>
      <c r="F239" s="408"/>
      <c r="G239" s="408"/>
      <c r="H239" s="408"/>
      <c r="I239" s="408"/>
      <c r="J239" s="408"/>
      <c r="K239" s="408"/>
      <c r="L239" s="409"/>
      <c r="M239" s="27"/>
      <c r="N239" s="176"/>
      <c r="O239" s="85"/>
      <c r="P239" s="85"/>
    </row>
    <row r="240" spans="1:21" s="10" customFormat="1" x14ac:dyDescent="0.25">
      <c r="A240" s="7"/>
      <c r="B240" s="407"/>
      <c r="C240" s="408"/>
      <c r="D240" s="408"/>
      <c r="E240" s="408"/>
      <c r="F240" s="408"/>
      <c r="G240" s="408"/>
      <c r="H240" s="408"/>
      <c r="I240" s="408"/>
      <c r="J240" s="408"/>
      <c r="K240" s="408"/>
      <c r="L240" s="409"/>
      <c r="M240" s="27"/>
      <c r="N240" s="176"/>
      <c r="O240" s="85"/>
      <c r="P240" s="85"/>
    </row>
    <row r="241" spans="1:16" s="10" customFormat="1" x14ac:dyDescent="0.25">
      <c r="A241" s="7"/>
      <c r="B241" s="407"/>
      <c r="C241" s="408"/>
      <c r="D241" s="408"/>
      <c r="E241" s="408"/>
      <c r="F241" s="408"/>
      <c r="G241" s="408"/>
      <c r="H241" s="408"/>
      <c r="I241" s="408"/>
      <c r="J241" s="408"/>
      <c r="K241" s="408"/>
      <c r="L241" s="409"/>
      <c r="M241" s="27"/>
      <c r="N241" s="176"/>
      <c r="O241" s="85"/>
      <c r="P241" s="85"/>
    </row>
    <row r="242" spans="1:16" s="10" customFormat="1" x14ac:dyDescent="0.25">
      <c r="A242" s="7"/>
      <c r="B242" s="407"/>
      <c r="C242" s="408"/>
      <c r="D242" s="408"/>
      <c r="E242" s="408"/>
      <c r="F242" s="408"/>
      <c r="G242" s="408"/>
      <c r="H242" s="408"/>
      <c r="I242" s="408"/>
      <c r="J242" s="408"/>
      <c r="K242" s="408"/>
      <c r="L242" s="409"/>
      <c r="M242" s="27"/>
      <c r="N242" s="176"/>
      <c r="O242" s="85"/>
      <c r="P242" s="85"/>
    </row>
    <row r="243" spans="1:16" s="10" customFormat="1" x14ac:dyDescent="0.25">
      <c r="A243" s="7"/>
      <c r="B243" s="407"/>
      <c r="C243" s="408"/>
      <c r="D243" s="408"/>
      <c r="E243" s="408"/>
      <c r="F243" s="408"/>
      <c r="G243" s="408"/>
      <c r="H243" s="408"/>
      <c r="I243" s="408"/>
      <c r="J243" s="408"/>
      <c r="K243" s="408"/>
      <c r="L243" s="409"/>
      <c r="M243" s="27"/>
      <c r="N243" s="176"/>
      <c r="O243" s="85"/>
      <c r="P243" s="85"/>
    </row>
    <row r="244" spans="1:16" s="10" customFormat="1" x14ac:dyDescent="0.25">
      <c r="A244" s="7"/>
      <c r="B244" s="407"/>
      <c r="C244" s="408"/>
      <c r="D244" s="408"/>
      <c r="E244" s="408"/>
      <c r="F244" s="408"/>
      <c r="G244" s="408"/>
      <c r="H244" s="408"/>
      <c r="I244" s="408"/>
      <c r="J244" s="408"/>
      <c r="K244" s="408"/>
      <c r="L244" s="409"/>
      <c r="M244" s="27"/>
      <c r="N244" s="176"/>
      <c r="O244" s="85"/>
      <c r="P244" s="85"/>
    </row>
    <row r="245" spans="1:16" s="10" customFormat="1" x14ac:dyDescent="0.25">
      <c r="A245" s="7"/>
      <c r="B245" s="407"/>
      <c r="C245" s="408"/>
      <c r="D245" s="408"/>
      <c r="E245" s="408"/>
      <c r="F245" s="408"/>
      <c r="G245" s="408"/>
      <c r="H245" s="408"/>
      <c r="I245" s="408"/>
      <c r="J245" s="408"/>
      <c r="K245" s="408"/>
      <c r="L245" s="409"/>
      <c r="M245" s="27"/>
      <c r="N245" s="176"/>
      <c r="O245" s="85"/>
      <c r="P245" s="85"/>
    </row>
    <row r="246" spans="1:16" s="27" customFormat="1" x14ac:dyDescent="0.25">
      <c r="A246" s="35"/>
      <c r="B246" s="36"/>
      <c r="C246" s="37"/>
      <c r="D246" s="37"/>
      <c r="E246" s="37"/>
      <c r="F246" s="37"/>
      <c r="G246" s="37"/>
      <c r="H246" s="37"/>
      <c r="I246" s="37"/>
      <c r="J246" s="37"/>
      <c r="K246" s="37"/>
      <c r="L246" s="38"/>
      <c r="N246" s="175"/>
      <c r="O246" s="6"/>
      <c r="P246" s="6"/>
    </row>
    <row r="247" spans="1:16" x14ac:dyDescent="0.25">
      <c r="B247" s="393" t="s">
        <v>922</v>
      </c>
      <c r="C247" s="394"/>
      <c r="D247" s="394"/>
      <c r="E247" s="394"/>
      <c r="F247" s="394"/>
      <c r="G247" s="394"/>
      <c r="H247" s="394"/>
      <c r="I247" s="394"/>
      <c r="J247" s="394"/>
      <c r="K247" s="394"/>
      <c r="L247" s="395"/>
      <c r="M247" s="9"/>
      <c r="N247" s="174"/>
      <c r="O247" s="6"/>
      <c r="P247" s="6"/>
    </row>
    <row r="248" spans="1:16" x14ac:dyDescent="0.25">
      <c r="B248" s="15"/>
      <c r="C248" s="25"/>
      <c r="D248" s="25"/>
      <c r="E248" s="26"/>
      <c r="F248" s="26"/>
      <c r="G248" s="26"/>
      <c r="H248" s="26"/>
      <c r="I248" s="26"/>
      <c r="J248" s="26"/>
      <c r="K248" s="26"/>
      <c r="L248" s="16"/>
      <c r="M248" s="9"/>
      <c r="N248" s="176"/>
      <c r="O248" s="6"/>
      <c r="P248" s="6"/>
    </row>
    <row r="249" spans="1:16" x14ac:dyDescent="0.25">
      <c r="B249" s="255" t="str">
        <f>IF(Intro!$G$29="English",O249,P249)</f>
        <v>Expliquez les changements que vous prévoyez voir sur le marché canadien et sur d’autres marchés mondiaux pour les marchandises au cours des deux prochaines années en ce qui concerne la demande, les prix, les volumes d’importations ou tout autre facteur.</v>
      </c>
      <c r="C249" s="256"/>
      <c r="D249" s="256"/>
      <c r="E249" s="256"/>
      <c r="F249" s="256"/>
      <c r="G249" s="256"/>
      <c r="H249" s="256"/>
      <c r="I249" s="256"/>
      <c r="J249" s="256"/>
      <c r="K249" s="256"/>
      <c r="L249" s="257"/>
      <c r="M249" s="9"/>
      <c r="N249" s="176"/>
      <c r="O249" s="41" t="s">
        <v>962</v>
      </c>
      <c r="P249" s="6" t="s">
        <v>963</v>
      </c>
    </row>
    <row r="250" spans="1:16" x14ac:dyDescent="0.25">
      <c r="B250" s="255"/>
      <c r="C250" s="256"/>
      <c r="D250" s="256"/>
      <c r="E250" s="256"/>
      <c r="F250" s="256"/>
      <c r="G250" s="256"/>
      <c r="H250" s="256"/>
      <c r="I250" s="256"/>
      <c r="J250" s="256"/>
      <c r="K250" s="256"/>
      <c r="L250" s="257"/>
      <c r="M250" s="9"/>
      <c r="N250" s="176"/>
      <c r="O250" s="41"/>
      <c r="P250" s="6"/>
    </row>
    <row r="251" spans="1:16" s="27" customFormat="1" x14ac:dyDescent="0.25">
      <c r="A251" s="35"/>
      <c r="B251" s="39"/>
      <c r="C251" s="61"/>
      <c r="D251" s="61"/>
      <c r="E251" s="61"/>
      <c r="F251" s="61"/>
      <c r="G251" s="61"/>
      <c r="H251" s="61"/>
      <c r="I251" s="61"/>
      <c r="J251" s="61"/>
      <c r="K251" s="61"/>
      <c r="L251" s="40"/>
      <c r="N251" s="175"/>
      <c r="O251" s="6"/>
      <c r="P251" s="6"/>
    </row>
    <row r="252" spans="1:16" s="10" customFormat="1" x14ac:dyDescent="0.25">
      <c r="A252" s="7"/>
      <c r="B252" s="413"/>
      <c r="C252" s="414"/>
      <c r="D252" s="414"/>
      <c r="E252" s="414"/>
      <c r="F252" s="414"/>
      <c r="G252" s="414"/>
      <c r="H252" s="414"/>
      <c r="I252" s="414"/>
      <c r="J252" s="414"/>
      <c r="K252" s="414"/>
      <c r="L252" s="415"/>
      <c r="M252" s="27"/>
      <c r="N252" s="176"/>
      <c r="O252" s="85"/>
      <c r="P252" s="85"/>
    </row>
    <row r="253" spans="1:16" s="10" customFormat="1" x14ac:dyDescent="0.25">
      <c r="A253" s="7"/>
      <c r="B253" s="407"/>
      <c r="C253" s="408"/>
      <c r="D253" s="408"/>
      <c r="E253" s="408"/>
      <c r="F253" s="408"/>
      <c r="G253" s="408"/>
      <c r="H253" s="408"/>
      <c r="I253" s="408"/>
      <c r="J253" s="408"/>
      <c r="K253" s="408"/>
      <c r="L253" s="409"/>
      <c r="M253" s="27"/>
      <c r="N253" s="176"/>
      <c r="O253" s="85"/>
      <c r="P253" s="85"/>
    </row>
    <row r="254" spans="1:16" s="10" customFormat="1" x14ac:dyDescent="0.25">
      <c r="A254" s="7"/>
      <c r="B254" s="407"/>
      <c r="C254" s="408"/>
      <c r="D254" s="408"/>
      <c r="E254" s="408"/>
      <c r="F254" s="408"/>
      <c r="G254" s="408"/>
      <c r="H254" s="408"/>
      <c r="I254" s="408"/>
      <c r="J254" s="408"/>
      <c r="K254" s="408"/>
      <c r="L254" s="409"/>
      <c r="M254" s="27"/>
      <c r="N254" s="176"/>
      <c r="O254" s="85"/>
      <c r="P254" s="85"/>
    </row>
    <row r="255" spans="1:16" s="10" customFormat="1" x14ac:dyDescent="0.25">
      <c r="A255" s="7"/>
      <c r="B255" s="407"/>
      <c r="C255" s="408"/>
      <c r="D255" s="408"/>
      <c r="E255" s="408"/>
      <c r="F255" s="408"/>
      <c r="G255" s="408"/>
      <c r="H255" s="408"/>
      <c r="I255" s="408"/>
      <c r="J255" s="408"/>
      <c r="K255" s="408"/>
      <c r="L255" s="409"/>
      <c r="M255" s="27"/>
      <c r="N255" s="176"/>
      <c r="O255" s="85"/>
      <c r="P255" s="85"/>
    </row>
    <row r="256" spans="1:16" s="10" customFormat="1" x14ac:dyDescent="0.25">
      <c r="A256" s="7"/>
      <c r="B256" s="407"/>
      <c r="C256" s="408"/>
      <c r="D256" s="408"/>
      <c r="E256" s="408"/>
      <c r="F256" s="408"/>
      <c r="G256" s="408"/>
      <c r="H256" s="408"/>
      <c r="I256" s="408"/>
      <c r="J256" s="408"/>
      <c r="K256" s="408"/>
      <c r="L256" s="409"/>
      <c r="M256" s="27"/>
      <c r="N256" s="176"/>
      <c r="O256" s="85"/>
      <c r="P256" s="85"/>
    </row>
    <row r="257" spans="1:16" s="10" customFormat="1" x14ac:dyDescent="0.25">
      <c r="A257" s="7"/>
      <c r="B257" s="407"/>
      <c r="C257" s="408"/>
      <c r="D257" s="408"/>
      <c r="E257" s="408"/>
      <c r="F257" s="408"/>
      <c r="G257" s="408"/>
      <c r="H257" s="408"/>
      <c r="I257" s="408"/>
      <c r="J257" s="408"/>
      <c r="K257" s="408"/>
      <c r="L257" s="409"/>
      <c r="M257" s="27"/>
      <c r="N257" s="176"/>
      <c r="O257" s="85"/>
      <c r="P257" s="85"/>
    </row>
    <row r="258" spans="1:16" s="10" customFormat="1" x14ac:dyDescent="0.25">
      <c r="A258" s="7"/>
      <c r="B258" s="407"/>
      <c r="C258" s="408"/>
      <c r="D258" s="408"/>
      <c r="E258" s="408"/>
      <c r="F258" s="408"/>
      <c r="G258" s="408"/>
      <c r="H258" s="408"/>
      <c r="I258" s="408"/>
      <c r="J258" s="408"/>
      <c r="K258" s="408"/>
      <c r="L258" s="409"/>
      <c r="M258" s="27"/>
      <c r="N258" s="176"/>
      <c r="O258" s="85"/>
      <c r="P258" s="85"/>
    </row>
    <row r="259" spans="1:16" s="10" customFormat="1" x14ac:dyDescent="0.25">
      <c r="A259" s="7"/>
      <c r="B259" s="416"/>
      <c r="C259" s="417"/>
      <c r="D259" s="417"/>
      <c r="E259" s="417"/>
      <c r="F259" s="417"/>
      <c r="G259" s="417"/>
      <c r="H259" s="417"/>
      <c r="I259" s="417"/>
      <c r="J259" s="417"/>
      <c r="K259" s="417"/>
      <c r="L259" s="418"/>
      <c r="M259" s="27"/>
      <c r="N259" s="176"/>
      <c r="O259" s="85"/>
      <c r="P259" s="85"/>
    </row>
    <row r="261" spans="1:16" hidden="1" x14ac:dyDescent="0.25">
      <c r="B261" s="404"/>
      <c r="C261" s="405"/>
      <c r="D261" s="405"/>
      <c r="E261" s="405"/>
      <c r="F261" s="405"/>
      <c r="G261" s="405"/>
      <c r="H261" s="405"/>
      <c r="I261" s="405"/>
      <c r="J261" s="405"/>
      <c r="K261" s="405"/>
      <c r="L261" s="406"/>
    </row>
  </sheetData>
  <sheetProtection algorithmName="SHA-512" hashValue="+jpydb25XXFj8lyTNgqQCoiTCRB350YSXl2o3NfeaGhWPk1ff0tCvAU4XzCbNWmbE3yfpOjlo38pM9DhqifKHg==" saltValue="ixeWwYcF5MCh+E/exG63JA==" spinCount="100000" sheet="1" objects="1" scenarios="1" selectLockedCells="1"/>
  <mergeCells count="120">
    <mergeCell ref="B235:L236"/>
    <mergeCell ref="B238:L245"/>
    <mergeCell ref="B247:L247"/>
    <mergeCell ref="B249:L250"/>
    <mergeCell ref="B252:L259"/>
    <mergeCell ref="B233:L233"/>
    <mergeCell ref="B68:L68"/>
    <mergeCell ref="B70:L71"/>
    <mergeCell ref="B73:L80"/>
    <mergeCell ref="B178:L178"/>
    <mergeCell ref="B180:L181"/>
    <mergeCell ref="B183:L190"/>
    <mergeCell ref="B206:L206"/>
    <mergeCell ref="B208:L209"/>
    <mergeCell ref="B211:L218"/>
    <mergeCell ref="B165:L165"/>
    <mergeCell ref="B220:L220"/>
    <mergeCell ref="B164:L164"/>
    <mergeCell ref="B82:L82"/>
    <mergeCell ref="B84:L85"/>
    <mergeCell ref="B87:L94"/>
    <mergeCell ref="B224:L231"/>
    <mergeCell ref="B151:L152"/>
    <mergeCell ref="B194:L195"/>
    <mergeCell ref="B167:L167"/>
    <mergeCell ref="B112:L112"/>
    <mergeCell ref="B53:L53"/>
    <mergeCell ref="B96:L96"/>
    <mergeCell ref="B57:L64"/>
    <mergeCell ref="J50:L51"/>
    <mergeCell ref="B67:L67"/>
    <mergeCell ref="B50:B51"/>
    <mergeCell ref="C50:D51"/>
    <mergeCell ref="E50:F51"/>
    <mergeCell ref="G50:I51"/>
    <mergeCell ref="C40:D41"/>
    <mergeCell ref="G46:I47"/>
    <mergeCell ref="E44:F45"/>
    <mergeCell ref="C44:D45"/>
    <mergeCell ref="G42:I43"/>
    <mergeCell ref="J42:L43"/>
    <mergeCell ref="E46:F47"/>
    <mergeCell ref="B48:B49"/>
    <mergeCell ref="C48:D49"/>
    <mergeCell ref="J46:L47"/>
    <mergeCell ref="B44:B45"/>
    <mergeCell ref="C46:D47"/>
    <mergeCell ref="G44:I45"/>
    <mergeCell ref="J44:L45"/>
    <mergeCell ref="B46:B47"/>
    <mergeCell ref="E42:F43"/>
    <mergeCell ref="B19:J20"/>
    <mergeCell ref="K19:K20"/>
    <mergeCell ref="E40:F41"/>
    <mergeCell ref="G40:I41"/>
    <mergeCell ref="J40:L41"/>
    <mergeCell ref="B42:B43"/>
    <mergeCell ref="C42:D43"/>
    <mergeCell ref="B261:L261"/>
    <mergeCell ref="B127:L134"/>
    <mergeCell ref="B140:L147"/>
    <mergeCell ref="B154:L161"/>
    <mergeCell ref="B169:L176"/>
    <mergeCell ref="B123:L123"/>
    <mergeCell ref="B197:L204"/>
    <mergeCell ref="B222:L222"/>
    <mergeCell ref="B98:L99"/>
    <mergeCell ref="B192:L192"/>
    <mergeCell ref="B136:L136"/>
    <mergeCell ref="B149:L149"/>
    <mergeCell ref="B125:L125"/>
    <mergeCell ref="B138:L138"/>
    <mergeCell ref="B101:L108"/>
    <mergeCell ref="B114:L121"/>
    <mergeCell ref="B110:L110"/>
    <mergeCell ref="B24:L24"/>
    <mergeCell ref="B26:L28"/>
    <mergeCell ref="J30:L31"/>
    <mergeCell ref="E30:F31"/>
    <mergeCell ref="G30:I31"/>
    <mergeCell ref="G38:I39"/>
    <mergeCell ref="J38:L39"/>
    <mergeCell ref="G32:I33"/>
    <mergeCell ref="G36:I37"/>
    <mergeCell ref="J36:L37"/>
    <mergeCell ref="B34:B35"/>
    <mergeCell ref="C34:D35"/>
    <mergeCell ref="J32:L33"/>
    <mergeCell ref="B38:B39"/>
    <mergeCell ref="C38:D39"/>
    <mergeCell ref="E36:F37"/>
    <mergeCell ref="E34:F35"/>
    <mergeCell ref="G34:I35"/>
    <mergeCell ref="J34:L35"/>
    <mergeCell ref="C30:D31"/>
    <mergeCell ref="E38:F39"/>
    <mergeCell ref="B4:L4"/>
    <mergeCell ref="B5:L5"/>
    <mergeCell ref="B6:L6"/>
    <mergeCell ref="B55:L55"/>
    <mergeCell ref="B8:L8"/>
    <mergeCell ref="B9:L9"/>
    <mergeCell ref="B10:L10"/>
    <mergeCell ref="B12:L12"/>
    <mergeCell ref="B40:B41"/>
    <mergeCell ref="B30:B31"/>
    <mergeCell ref="B36:B37"/>
    <mergeCell ref="B32:B33"/>
    <mergeCell ref="C32:D33"/>
    <mergeCell ref="E32:F33"/>
    <mergeCell ref="C36:D37"/>
    <mergeCell ref="B15:L15"/>
    <mergeCell ref="B13:L13"/>
    <mergeCell ref="B17:J17"/>
    <mergeCell ref="B18:J18"/>
    <mergeCell ref="B21:J22"/>
    <mergeCell ref="K21:K22"/>
    <mergeCell ref="E48:F49"/>
    <mergeCell ref="G48:I49"/>
    <mergeCell ref="J48:L49"/>
  </mergeCells>
  <dataValidations xWindow="207" yWindow="552" count="2">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57:B59 B101 B114 B127 B140 B154 B169 B197 B224 B103:B104 B116:B117 B129:B130 B143:B144 B157:B158 B172:B173 B200:B201 B227:B228 B87 B89:B90 B73 B75:B76 B183 B185:B186 B211 B213 B238 B252 B254 B240" xr:uid="{0155555F-4732-48E6-8926-69F0399FC606}">
      <formula1>1000</formula1>
    </dataValidation>
    <dataValidation type="list" allowBlank="1" showInputMessage="1" showErrorMessage="1" sqref="K17:K22" xr:uid="{BD7DB883-1F69-448C-8E07-37F45C721AFD}">
      <formula1>"X"</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66" min="1" max="11" man="1"/>
    <brk id="135" min="1" max="11" man="1"/>
    <brk id="205"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09D1-0CAF-47FB-921F-31179EA96436}">
  <sheetPr codeName="Sheet5">
    <tabColor rgb="FF00B0F0"/>
    <pageSetUpPr fitToPage="1"/>
  </sheetPr>
  <dimension ref="A1:P63"/>
  <sheetViews>
    <sheetView showGridLines="0" topLeftCell="A62" zoomScaleNormal="100" workbookViewId="0"/>
  </sheetViews>
  <sheetFormatPr defaultColWidth="9.28515625" defaultRowHeight="14.25" x14ac:dyDescent="0.25"/>
  <cols>
    <col min="1" max="1" width="1.7109375" style="7" customWidth="1"/>
    <col min="2" max="2" width="12.28515625" style="1" customWidth="1"/>
    <col min="3" max="3" width="5.7109375" style="1" customWidth="1"/>
    <col min="4" max="4" width="18.5703125" style="1" customWidth="1"/>
    <col min="5" max="12" width="15.42578125" style="1" customWidth="1"/>
    <col min="13" max="13" width="6.28515625" style="8" customWidth="1"/>
    <col min="14" max="14" width="9.28515625" style="9" customWidth="1"/>
    <col min="15" max="15" width="37.28515625" style="9" hidden="1" customWidth="1"/>
    <col min="16" max="16" width="25.5703125" style="9" hidden="1" customWidth="1"/>
    <col min="17" max="17" width="9.28515625" style="9" customWidth="1"/>
    <col min="18" max="16384" width="9.28515625" style="9"/>
  </cols>
  <sheetData>
    <row r="1" spans="1:16" x14ac:dyDescent="0.25">
      <c r="O1" s="9" t="s">
        <v>323</v>
      </c>
      <c r="P1" s="9" t="s">
        <v>323</v>
      </c>
    </row>
    <row r="2" spans="1:16" x14ac:dyDescent="0.25">
      <c r="B2" s="11" t="s">
        <v>39</v>
      </c>
      <c r="C2" s="11"/>
      <c r="O2" s="10" t="s">
        <v>53</v>
      </c>
      <c r="P2" s="10" t="s">
        <v>69</v>
      </c>
    </row>
    <row r="3" spans="1:16" x14ac:dyDescent="0.25">
      <c r="B3" s="12"/>
      <c r="C3" s="12"/>
      <c r="O3" s="2"/>
      <c r="P3" s="2"/>
    </row>
    <row r="4" spans="1:16" s="2" customFormat="1" x14ac:dyDescent="0.25">
      <c r="A4" s="4"/>
      <c r="B4" s="321" t="str">
        <f>Info!B4</f>
        <v>QUESTIONNAIRE À L'INTENTION DES IMPORTATEURS</v>
      </c>
      <c r="C4" s="322"/>
      <c r="D4" s="322"/>
      <c r="E4" s="322"/>
      <c r="F4" s="322"/>
      <c r="G4" s="322"/>
      <c r="H4" s="322"/>
      <c r="I4" s="322"/>
      <c r="J4" s="322"/>
      <c r="K4" s="322"/>
      <c r="L4" s="323"/>
      <c r="M4" s="20"/>
      <c r="N4" s="20"/>
      <c r="O4" s="18"/>
      <c r="P4" s="18"/>
    </row>
    <row r="5" spans="1:16" s="2" customFormat="1" x14ac:dyDescent="0.25">
      <c r="A5" s="4"/>
      <c r="B5" s="375" t="str">
        <f>Info!B5</f>
        <v>GC-2026-001</v>
      </c>
      <c r="C5" s="376"/>
      <c r="D5" s="376"/>
      <c r="E5" s="376"/>
      <c r="F5" s="376"/>
      <c r="G5" s="376"/>
      <c r="H5" s="376"/>
      <c r="I5" s="376"/>
      <c r="J5" s="376"/>
      <c r="K5" s="376"/>
      <c r="L5" s="377"/>
      <c r="M5" s="20"/>
      <c r="N5" s="20"/>
      <c r="O5" s="18"/>
      <c r="P5" s="18"/>
    </row>
    <row r="6" spans="1:16" s="6" customFormat="1" x14ac:dyDescent="0.25">
      <c r="A6" s="4"/>
      <c r="B6" s="424" t="str">
        <f>Info!B6</f>
        <v>PRODUITS DU BOIS - PLANCHERS DE BOIS FRANCS MASSIF ET D'INGÉNIERIE</v>
      </c>
      <c r="C6" s="425"/>
      <c r="D6" s="425"/>
      <c r="E6" s="425"/>
      <c r="F6" s="425"/>
      <c r="G6" s="425"/>
      <c r="H6" s="425"/>
      <c r="I6" s="425"/>
      <c r="J6" s="425"/>
      <c r="K6" s="425"/>
      <c r="L6" s="426"/>
      <c r="M6" s="18"/>
      <c r="N6" s="18"/>
      <c r="O6" s="14"/>
      <c r="P6" s="14"/>
    </row>
    <row r="7" spans="1:16" s="6" customFormat="1" x14ac:dyDescent="0.25">
      <c r="A7" s="4"/>
      <c r="B7" s="13"/>
      <c r="C7" s="13"/>
      <c r="D7" s="3"/>
      <c r="E7" s="3"/>
      <c r="F7" s="3"/>
      <c r="G7" s="3"/>
      <c r="H7" s="3"/>
      <c r="I7" s="3"/>
      <c r="J7" s="3"/>
      <c r="K7" s="3"/>
      <c r="L7" s="3"/>
      <c r="O7" s="14"/>
      <c r="P7" s="14"/>
    </row>
    <row r="8" spans="1:16" x14ac:dyDescent="0.25">
      <c r="B8" s="263" t="str">
        <f>UPPER(IF(Intro!$G$29="English",O8,P8))</f>
        <v>COMMENTAIRES PUBLICS</v>
      </c>
      <c r="C8" s="264"/>
      <c r="D8" s="264"/>
      <c r="E8" s="264"/>
      <c r="F8" s="264"/>
      <c r="G8" s="264"/>
      <c r="H8" s="264"/>
      <c r="I8" s="264"/>
      <c r="J8" s="264"/>
      <c r="K8" s="264"/>
      <c r="L8" s="265"/>
      <c r="M8" s="9"/>
      <c r="O8" s="9" t="s">
        <v>31</v>
      </c>
      <c r="P8" s="9" t="s">
        <v>47</v>
      </c>
    </row>
    <row r="9" spans="1:16" x14ac:dyDescent="0.25">
      <c r="B9" s="15"/>
      <c r="C9" s="25"/>
      <c r="D9" s="26"/>
      <c r="E9" s="26"/>
      <c r="F9" s="26"/>
      <c r="G9" s="26"/>
      <c r="H9" s="26"/>
      <c r="I9" s="26"/>
      <c r="J9" s="26"/>
      <c r="K9" s="26"/>
      <c r="L9" s="16"/>
      <c r="M9" s="9"/>
    </row>
    <row r="10" spans="1:16" x14ac:dyDescent="0.25">
      <c r="B10" s="255" t="str">
        <f>IF(Intro!$G$29="English",O10,P10)</f>
        <v>Si votre entreprise désire ajouter des commentaires concernant vos réponses, vous les inscrivez ici. Indiquez à quelle question se rapportent vos commentaires.</v>
      </c>
      <c r="C10" s="256"/>
      <c r="D10" s="256"/>
      <c r="E10" s="256"/>
      <c r="F10" s="256"/>
      <c r="G10" s="256"/>
      <c r="H10" s="256"/>
      <c r="I10" s="256"/>
      <c r="J10" s="256"/>
      <c r="K10" s="256"/>
      <c r="L10" s="257"/>
      <c r="M10" s="9"/>
      <c r="O10" s="17" t="s">
        <v>142</v>
      </c>
      <c r="P10" s="9" t="s">
        <v>129</v>
      </c>
    </row>
    <row r="11" spans="1:16" x14ac:dyDescent="0.25">
      <c r="B11" s="43"/>
      <c r="C11" s="25"/>
      <c r="D11" s="26"/>
      <c r="E11" s="26"/>
      <c r="F11" s="26"/>
      <c r="G11" s="26"/>
      <c r="H11" s="26"/>
      <c r="I11" s="26"/>
      <c r="J11" s="26"/>
      <c r="K11" s="26"/>
      <c r="L11" s="16"/>
      <c r="M11" s="9"/>
      <c r="O11" s="34" t="s">
        <v>315</v>
      </c>
      <c r="P11" s="34" t="s">
        <v>316</v>
      </c>
    </row>
    <row r="12" spans="1:16" x14ac:dyDescent="0.25">
      <c r="B12" s="43"/>
      <c r="C12" s="25"/>
      <c r="D12" s="77" t="str">
        <f>IF(Intro!$G$29="English",O11,P11)</f>
        <v>Onglet et question</v>
      </c>
      <c r="E12" s="427" t="str">
        <f>IF(Intro!$G$29="English",O12,P12)</f>
        <v>Commentaires</v>
      </c>
      <c r="F12" s="427"/>
      <c r="G12" s="427"/>
      <c r="H12" s="427"/>
      <c r="I12" s="427"/>
      <c r="J12" s="427"/>
      <c r="K12" s="427"/>
      <c r="L12" s="428"/>
      <c r="M12" s="9"/>
      <c r="O12" s="17" t="s">
        <v>86</v>
      </c>
      <c r="P12" s="9" t="s">
        <v>87</v>
      </c>
    </row>
    <row r="13" spans="1:16" x14ac:dyDescent="0.25">
      <c r="B13" s="419" t="str">
        <f>IF(Intro!$G$29="English",O13,P13)</f>
        <v>Commentaire 1</v>
      </c>
      <c r="C13" s="420"/>
      <c r="D13" s="421"/>
      <c r="E13" s="422"/>
      <c r="F13" s="422"/>
      <c r="G13" s="422"/>
      <c r="H13" s="422"/>
      <c r="I13" s="422"/>
      <c r="J13" s="422"/>
      <c r="K13" s="422"/>
      <c r="L13" s="423"/>
      <c r="M13" s="9"/>
      <c r="O13" s="17" t="s">
        <v>88</v>
      </c>
      <c r="P13" s="9" t="s">
        <v>89</v>
      </c>
    </row>
    <row r="14" spans="1:16" x14ac:dyDescent="0.25">
      <c r="B14" s="419"/>
      <c r="C14" s="420"/>
      <c r="D14" s="421"/>
      <c r="E14" s="422"/>
      <c r="F14" s="422"/>
      <c r="G14" s="422"/>
      <c r="H14" s="422"/>
      <c r="I14" s="422"/>
      <c r="J14" s="422"/>
      <c r="K14" s="422"/>
      <c r="L14" s="423"/>
      <c r="M14" s="9"/>
      <c r="O14" s="17"/>
    </row>
    <row r="15" spans="1:16" x14ac:dyDescent="0.25">
      <c r="B15" s="419"/>
      <c r="C15" s="420"/>
      <c r="D15" s="421"/>
      <c r="E15" s="422"/>
      <c r="F15" s="422"/>
      <c r="G15" s="422"/>
      <c r="H15" s="422"/>
      <c r="I15" s="422"/>
      <c r="J15" s="422"/>
      <c r="K15" s="422"/>
      <c r="L15" s="423"/>
      <c r="M15" s="9"/>
      <c r="O15" s="17"/>
    </row>
    <row r="16" spans="1:16" x14ac:dyDescent="0.25">
      <c r="B16" s="419"/>
      <c r="C16" s="420"/>
      <c r="D16" s="421"/>
      <c r="E16" s="422"/>
      <c r="F16" s="422"/>
      <c r="G16" s="422"/>
      <c r="H16" s="422"/>
      <c r="I16" s="422"/>
      <c r="J16" s="422"/>
      <c r="K16" s="422"/>
      <c r="L16" s="423"/>
      <c r="M16" s="9"/>
      <c r="O16" s="17"/>
    </row>
    <row r="17" spans="2:16" x14ac:dyDescent="0.25">
      <c r="B17" s="419"/>
      <c r="C17" s="420"/>
      <c r="D17" s="421"/>
      <c r="E17" s="422"/>
      <c r="F17" s="422"/>
      <c r="G17" s="422"/>
      <c r="H17" s="422"/>
      <c r="I17" s="422"/>
      <c r="J17" s="422"/>
      <c r="K17" s="422"/>
      <c r="L17" s="423"/>
      <c r="M17" s="9"/>
      <c r="O17" s="17"/>
    </row>
    <row r="18" spans="2:16" x14ac:dyDescent="0.25">
      <c r="B18" s="419"/>
      <c r="C18" s="420"/>
      <c r="D18" s="421"/>
      <c r="E18" s="422"/>
      <c r="F18" s="422"/>
      <c r="G18" s="422"/>
      <c r="H18" s="422"/>
      <c r="I18" s="422"/>
      <c r="J18" s="422"/>
      <c r="K18" s="422"/>
      <c r="L18" s="423"/>
      <c r="M18" s="9"/>
      <c r="O18" s="17"/>
    </row>
    <row r="19" spans="2:16" x14ac:dyDescent="0.25">
      <c r="B19" s="419"/>
      <c r="C19" s="420"/>
      <c r="D19" s="421"/>
      <c r="E19" s="422"/>
      <c r="F19" s="422"/>
      <c r="G19" s="422"/>
      <c r="H19" s="422"/>
      <c r="I19" s="422"/>
      <c r="J19" s="422"/>
      <c r="K19" s="422"/>
      <c r="L19" s="423"/>
      <c r="M19" s="9"/>
      <c r="O19" s="17"/>
    </row>
    <row r="20" spans="2:16" x14ac:dyDescent="0.25">
      <c r="B20" s="419"/>
      <c r="C20" s="420"/>
      <c r="D20" s="421"/>
      <c r="E20" s="422"/>
      <c r="F20" s="422"/>
      <c r="G20" s="422"/>
      <c r="H20" s="422"/>
      <c r="I20" s="422"/>
      <c r="J20" s="422"/>
      <c r="K20" s="422"/>
      <c r="L20" s="423"/>
      <c r="M20" s="9"/>
      <c r="O20" s="17"/>
    </row>
    <row r="21" spans="2:16" x14ac:dyDescent="0.25">
      <c r="B21" s="419"/>
      <c r="C21" s="420"/>
      <c r="D21" s="421"/>
      <c r="E21" s="422"/>
      <c r="F21" s="422"/>
      <c r="G21" s="422"/>
      <c r="H21" s="422"/>
      <c r="I21" s="422"/>
      <c r="J21" s="422"/>
      <c r="K21" s="422"/>
      <c r="L21" s="423"/>
      <c r="M21" s="9"/>
      <c r="O21" s="17"/>
    </row>
    <row r="22" spans="2:16" x14ac:dyDescent="0.25">
      <c r="B22" s="419"/>
      <c r="C22" s="420"/>
      <c r="D22" s="421"/>
      <c r="E22" s="422"/>
      <c r="F22" s="422"/>
      <c r="G22" s="422"/>
      <c r="H22" s="422"/>
      <c r="I22" s="422"/>
      <c r="J22" s="422"/>
      <c r="K22" s="422"/>
      <c r="L22" s="423"/>
      <c r="M22" s="9"/>
      <c r="O22" s="17"/>
    </row>
    <row r="23" spans="2:16" x14ac:dyDescent="0.25">
      <c r="B23" s="419" t="str">
        <f>IF(Intro!$G$29="English",O23,P23)</f>
        <v>Commentaire 2</v>
      </c>
      <c r="C23" s="420"/>
      <c r="D23" s="421"/>
      <c r="E23" s="422"/>
      <c r="F23" s="422"/>
      <c r="G23" s="422"/>
      <c r="H23" s="422"/>
      <c r="I23" s="422"/>
      <c r="J23" s="422"/>
      <c r="K23" s="422"/>
      <c r="L23" s="423"/>
      <c r="M23" s="9"/>
      <c r="O23" s="17" t="s">
        <v>90</v>
      </c>
      <c r="P23" s="9" t="s">
        <v>91</v>
      </c>
    </row>
    <row r="24" spans="2:16" x14ac:dyDescent="0.25">
      <c r="B24" s="419"/>
      <c r="C24" s="420"/>
      <c r="D24" s="421"/>
      <c r="E24" s="422"/>
      <c r="F24" s="422"/>
      <c r="G24" s="422"/>
      <c r="H24" s="422"/>
      <c r="I24" s="422"/>
      <c r="J24" s="422"/>
      <c r="K24" s="422"/>
      <c r="L24" s="423"/>
      <c r="M24" s="9"/>
    </row>
    <row r="25" spans="2:16" x14ac:dyDescent="0.25">
      <c r="B25" s="419"/>
      <c r="C25" s="420"/>
      <c r="D25" s="421"/>
      <c r="E25" s="422"/>
      <c r="F25" s="422"/>
      <c r="G25" s="422"/>
      <c r="H25" s="422"/>
      <c r="I25" s="422"/>
      <c r="J25" s="422"/>
      <c r="K25" s="422"/>
      <c r="L25" s="423"/>
      <c r="M25" s="9"/>
    </row>
    <row r="26" spans="2:16" x14ac:dyDescent="0.25">
      <c r="B26" s="419"/>
      <c r="C26" s="420"/>
      <c r="D26" s="421"/>
      <c r="E26" s="422"/>
      <c r="F26" s="422"/>
      <c r="G26" s="422"/>
      <c r="H26" s="422"/>
      <c r="I26" s="422"/>
      <c r="J26" s="422"/>
      <c r="K26" s="422"/>
      <c r="L26" s="423"/>
      <c r="M26" s="9"/>
      <c r="O26" s="17"/>
    </row>
    <row r="27" spans="2:16" x14ac:dyDescent="0.25">
      <c r="B27" s="419"/>
      <c r="C27" s="420"/>
      <c r="D27" s="421"/>
      <c r="E27" s="422"/>
      <c r="F27" s="422"/>
      <c r="G27" s="422"/>
      <c r="H27" s="422"/>
      <c r="I27" s="422"/>
      <c r="J27" s="422"/>
      <c r="K27" s="422"/>
      <c r="L27" s="423"/>
      <c r="M27" s="9"/>
      <c r="O27" s="17"/>
    </row>
    <row r="28" spans="2:16" x14ac:dyDescent="0.25">
      <c r="B28" s="419"/>
      <c r="C28" s="420"/>
      <c r="D28" s="421"/>
      <c r="E28" s="422"/>
      <c r="F28" s="422"/>
      <c r="G28" s="422"/>
      <c r="H28" s="422"/>
      <c r="I28" s="422"/>
      <c r="J28" s="422"/>
      <c r="K28" s="422"/>
      <c r="L28" s="423"/>
      <c r="M28" s="9"/>
    </row>
    <row r="29" spans="2:16" x14ac:dyDescent="0.25">
      <c r="B29" s="419"/>
      <c r="C29" s="420"/>
      <c r="D29" s="421"/>
      <c r="E29" s="422"/>
      <c r="F29" s="422"/>
      <c r="G29" s="422"/>
      <c r="H29" s="422"/>
      <c r="I29" s="422"/>
      <c r="J29" s="422"/>
      <c r="K29" s="422"/>
      <c r="L29" s="423"/>
      <c r="M29" s="9"/>
      <c r="O29" s="17"/>
    </row>
    <row r="30" spans="2:16" x14ac:dyDescent="0.25">
      <c r="B30" s="419"/>
      <c r="C30" s="420"/>
      <c r="D30" s="421"/>
      <c r="E30" s="422"/>
      <c r="F30" s="422"/>
      <c r="G30" s="422"/>
      <c r="H30" s="422"/>
      <c r="I30" s="422"/>
      <c r="J30" s="422"/>
      <c r="K30" s="422"/>
      <c r="L30" s="423"/>
      <c r="M30" s="9"/>
      <c r="O30" s="17"/>
    </row>
    <row r="31" spans="2:16" x14ac:dyDescent="0.25">
      <c r="B31" s="419"/>
      <c r="C31" s="420"/>
      <c r="D31" s="421"/>
      <c r="E31" s="422"/>
      <c r="F31" s="422"/>
      <c r="G31" s="422"/>
      <c r="H31" s="422"/>
      <c r="I31" s="422"/>
      <c r="J31" s="422"/>
      <c r="K31" s="422"/>
      <c r="L31" s="423"/>
      <c r="M31" s="9"/>
      <c r="O31" s="17"/>
    </row>
    <row r="32" spans="2:16" x14ac:dyDescent="0.25">
      <c r="B32" s="419"/>
      <c r="C32" s="420"/>
      <c r="D32" s="421"/>
      <c r="E32" s="422"/>
      <c r="F32" s="422"/>
      <c r="G32" s="422"/>
      <c r="H32" s="422"/>
      <c r="I32" s="422"/>
      <c r="J32" s="422"/>
      <c r="K32" s="422"/>
      <c r="L32" s="423"/>
      <c r="M32" s="9"/>
      <c r="O32" s="17"/>
    </row>
    <row r="33" spans="2:16" x14ac:dyDescent="0.25">
      <c r="B33" s="419" t="str">
        <f>IF(Intro!$G$29="English",O33,P33)</f>
        <v>Commentaire 3</v>
      </c>
      <c r="C33" s="420"/>
      <c r="D33" s="421"/>
      <c r="E33" s="422"/>
      <c r="F33" s="422"/>
      <c r="G33" s="422"/>
      <c r="H33" s="422"/>
      <c r="I33" s="422"/>
      <c r="J33" s="422"/>
      <c r="K33" s="422"/>
      <c r="L33" s="423"/>
      <c r="M33" s="9"/>
      <c r="O33" s="17" t="s">
        <v>92</v>
      </c>
      <c r="P33" s="9" t="s">
        <v>93</v>
      </c>
    </row>
    <row r="34" spans="2:16" x14ac:dyDescent="0.25">
      <c r="B34" s="419"/>
      <c r="C34" s="420"/>
      <c r="D34" s="421"/>
      <c r="E34" s="422"/>
      <c r="F34" s="422"/>
      <c r="G34" s="422"/>
      <c r="H34" s="422"/>
      <c r="I34" s="422"/>
      <c r="J34" s="422"/>
      <c r="K34" s="422"/>
      <c r="L34" s="423"/>
      <c r="M34" s="9"/>
      <c r="O34" s="17"/>
    </row>
    <row r="35" spans="2:16" x14ac:dyDescent="0.25">
      <c r="B35" s="419"/>
      <c r="C35" s="420"/>
      <c r="D35" s="421"/>
      <c r="E35" s="422"/>
      <c r="F35" s="422"/>
      <c r="G35" s="422"/>
      <c r="H35" s="422"/>
      <c r="I35" s="422"/>
      <c r="J35" s="422"/>
      <c r="K35" s="422"/>
      <c r="L35" s="423"/>
      <c r="M35" s="9"/>
      <c r="O35" s="17"/>
    </row>
    <row r="36" spans="2:16" x14ac:dyDescent="0.25">
      <c r="B36" s="419"/>
      <c r="C36" s="420"/>
      <c r="D36" s="421"/>
      <c r="E36" s="422"/>
      <c r="F36" s="422"/>
      <c r="G36" s="422"/>
      <c r="H36" s="422"/>
      <c r="I36" s="422"/>
      <c r="J36" s="422"/>
      <c r="K36" s="422"/>
      <c r="L36" s="423"/>
      <c r="M36" s="9"/>
      <c r="O36" s="17"/>
    </row>
    <row r="37" spans="2:16" x14ac:dyDescent="0.25">
      <c r="B37" s="419"/>
      <c r="C37" s="420"/>
      <c r="D37" s="421"/>
      <c r="E37" s="422"/>
      <c r="F37" s="422"/>
      <c r="G37" s="422"/>
      <c r="H37" s="422"/>
      <c r="I37" s="422"/>
      <c r="J37" s="422"/>
      <c r="K37" s="422"/>
      <c r="L37" s="423"/>
      <c r="M37" s="9"/>
      <c r="O37" s="17"/>
    </row>
    <row r="38" spans="2:16" x14ac:dyDescent="0.25">
      <c r="B38" s="419"/>
      <c r="C38" s="420"/>
      <c r="D38" s="421"/>
      <c r="E38" s="422"/>
      <c r="F38" s="422"/>
      <c r="G38" s="422"/>
      <c r="H38" s="422"/>
      <c r="I38" s="422"/>
      <c r="J38" s="422"/>
      <c r="K38" s="422"/>
      <c r="L38" s="423"/>
      <c r="M38" s="9"/>
      <c r="O38" s="17"/>
    </row>
    <row r="39" spans="2:16" x14ac:dyDescent="0.25">
      <c r="B39" s="419"/>
      <c r="C39" s="420"/>
      <c r="D39" s="421"/>
      <c r="E39" s="422"/>
      <c r="F39" s="422"/>
      <c r="G39" s="422"/>
      <c r="H39" s="422"/>
      <c r="I39" s="422"/>
      <c r="J39" s="422"/>
      <c r="K39" s="422"/>
      <c r="L39" s="423"/>
      <c r="M39" s="9"/>
      <c r="O39" s="17"/>
    </row>
    <row r="40" spans="2:16" x14ac:dyDescent="0.25">
      <c r="B40" s="419"/>
      <c r="C40" s="420"/>
      <c r="D40" s="421"/>
      <c r="E40" s="422"/>
      <c r="F40" s="422"/>
      <c r="G40" s="422"/>
      <c r="H40" s="422"/>
      <c r="I40" s="422"/>
      <c r="J40" s="422"/>
      <c r="K40" s="422"/>
      <c r="L40" s="423"/>
      <c r="M40" s="9"/>
      <c r="O40" s="17"/>
    </row>
    <row r="41" spans="2:16" x14ac:dyDescent="0.25">
      <c r="B41" s="419"/>
      <c r="C41" s="420"/>
      <c r="D41" s="421"/>
      <c r="E41" s="422"/>
      <c r="F41" s="422"/>
      <c r="G41" s="422"/>
      <c r="H41" s="422"/>
      <c r="I41" s="422"/>
      <c r="J41" s="422"/>
      <c r="K41" s="422"/>
      <c r="L41" s="423"/>
      <c r="M41" s="9"/>
      <c r="O41" s="17"/>
    </row>
    <row r="42" spans="2:16" x14ac:dyDescent="0.25">
      <c r="B42" s="419"/>
      <c r="C42" s="420"/>
      <c r="D42" s="421"/>
      <c r="E42" s="422"/>
      <c r="F42" s="422"/>
      <c r="G42" s="422"/>
      <c r="H42" s="422"/>
      <c r="I42" s="422"/>
      <c r="J42" s="422"/>
      <c r="K42" s="422"/>
      <c r="L42" s="423"/>
      <c r="M42" s="9"/>
      <c r="O42" s="17"/>
    </row>
    <row r="43" spans="2:16" x14ac:dyDescent="0.25">
      <c r="B43" s="419" t="str">
        <f>IF(Intro!$G$29="English",O43,P43)</f>
        <v>Commentaire 4</v>
      </c>
      <c r="C43" s="420"/>
      <c r="D43" s="421"/>
      <c r="E43" s="422"/>
      <c r="F43" s="422"/>
      <c r="G43" s="422"/>
      <c r="H43" s="422"/>
      <c r="I43" s="422"/>
      <c r="J43" s="422"/>
      <c r="K43" s="422"/>
      <c r="L43" s="423"/>
      <c r="M43" s="9"/>
      <c r="O43" s="17" t="s">
        <v>94</v>
      </c>
      <c r="P43" s="9" t="s">
        <v>95</v>
      </c>
    </row>
    <row r="44" spans="2:16" x14ac:dyDescent="0.25">
      <c r="B44" s="419"/>
      <c r="C44" s="420"/>
      <c r="D44" s="421"/>
      <c r="E44" s="422"/>
      <c r="F44" s="422"/>
      <c r="G44" s="422"/>
      <c r="H44" s="422"/>
      <c r="I44" s="422"/>
      <c r="J44" s="422"/>
      <c r="K44" s="422"/>
      <c r="L44" s="423"/>
      <c r="M44" s="9"/>
      <c r="O44" s="17"/>
    </row>
    <row r="45" spans="2:16" x14ac:dyDescent="0.25">
      <c r="B45" s="419"/>
      <c r="C45" s="420"/>
      <c r="D45" s="421"/>
      <c r="E45" s="422"/>
      <c r="F45" s="422"/>
      <c r="G45" s="422"/>
      <c r="H45" s="422"/>
      <c r="I45" s="422"/>
      <c r="J45" s="422"/>
      <c r="K45" s="422"/>
      <c r="L45" s="423"/>
      <c r="M45" s="9"/>
      <c r="O45" s="17"/>
    </row>
    <row r="46" spans="2:16" x14ac:dyDescent="0.25">
      <c r="B46" s="419"/>
      <c r="C46" s="420"/>
      <c r="D46" s="421"/>
      <c r="E46" s="422"/>
      <c r="F46" s="422"/>
      <c r="G46" s="422"/>
      <c r="H46" s="422"/>
      <c r="I46" s="422"/>
      <c r="J46" s="422"/>
      <c r="K46" s="422"/>
      <c r="L46" s="423"/>
      <c r="M46" s="9"/>
      <c r="O46" s="17"/>
    </row>
    <row r="47" spans="2:16" x14ac:dyDescent="0.25">
      <c r="B47" s="419"/>
      <c r="C47" s="420"/>
      <c r="D47" s="421"/>
      <c r="E47" s="422"/>
      <c r="F47" s="422"/>
      <c r="G47" s="422"/>
      <c r="H47" s="422"/>
      <c r="I47" s="422"/>
      <c r="J47" s="422"/>
      <c r="K47" s="422"/>
      <c r="L47" s="423"/>
      <c r="M47" s="9"/>
      <c r="O47" s="17"/>
    </row>
    <row r="48" spans="2:16" x14ac:dyDescent="0.25">
      <c r="B48" s="419"/>
      <c r="C48" s="420"/>
      <c r="D48" s="421"/>
      <c r="E48" s="422"/>
      <c r="F48" s="422"/>
      <c r="G48" s="422"/>
      <c r="H48" s="422"/>
      <c r="I48" s="422"/>
      <c r="J48" s="422"/>
      <c r="K48" s="422"/>
      <c r="L48" s="423"/>
      <c r="M48" s="9"/>
      <c r="O48" s="17"/>
    </row>
    <row r="49" spans="1:16" x14ac:dyDescent="0.25">
      <c r="B49" s="419"/>
      <c r="C49" s="420"/>
      <c r="D49" s="421"/>
      <c r="E49" s="422"/>
      <c r="F49" s="422"/>
      <c r="G49" s="422"/>
      <c r="H49" s="422"/>
      <c r="I49" s="422"/>
      <c r="J49" s="422"/>
      <c r="K49" s="422"/>
      <c r="L49" s="423"/>
      <c r="M49" s="9"/>
      <c r="O49" s="17"/>
    </row>
    <row r="50" spans="1:16" x14ac:dyDescent="0.25">
      <c r="B50" s="419"/>
      <c r="C50" s="420"/>
      <c r="D50" s="421"/>
      <c r="E50" s="422"/>
      <c r="F50" s="422"/>
      <c r="G50" s="422"/>
      <c r="H50" s="422"/>
      <c r="I50" s="422"/>
      <c r="J50" s="422"/>
      <c r="K50" s="422"/>
      <c r="L50" s="423"/>
      <c r="M50" s="9"/>
      <c r="O50" s="17"/>
    </row>
    <row r="51" spans="1:16" x14ac:dyDescent="0.25">
      <c r="B51" s="419"/>
      <c r="C51" s="420"/>
      <c r="D51" s="421"/>
      <c r="E51" s="422"/>
      <c r="F51" s="422"/>
      <c r="G51" s="422"/>
      <c r="H51" s="422"/>
      <c r="I51" s="422"/>
      <c r="J51" s="422"/>
      <c r="K51" s="422"/>
      <c r="L51" s="423"/>
      <c r="M51" s="9"/>
      <c r="O51" s="17"/>
    </row>
    <row r="52" spans="1:16" x14ac:dyDescent="0.25">
      <c r="B52" s="419"/>
      <c r="C52" s="420"/>
      <c r="D52" s="421"/>
      <c r="E52" s="422"/>
      <c r="F52" s="422"/>
      <c r="G52" s="422"/>
      <c r="H52" s="422"/>
      <c r="I52" s="422"/>
      <c r="J52" s="422"/>
      <c r="K52" s="422"/>
      <c r="L52" s="423"/>
      <c r="M52" s="9"/>
      <c r="O52" s="17"/>
    </row>
    <row r="53" spans="1:16" x14ac:dyDescent="0.25">
      <c r="B53" s="419" t="str">
        <f>IF(Intro!$G$29="English",O53,P53)</f>
        <v>Commentaire 5</v>
      </c>
      <c r="C53" s="420"/>
      <c r="D53" s="421"/>
      <c r="E53" s="422"/>
      <c r="F53" s="422"/>
      <c r="G53" s="422"/>
      <c r="H53" s="422"/>
      <c r="I53" s="422"/>
      <c r="J53" s="422"/>
      <c r="K53" s="422"/>
      <c r="L53" s="423"/>
      <c r="M53" s="9"/>
      <c r="O53" s="17" t="s">
        <v>96</v>
      </c>
      <c r="P53" s="9" t="s">
        <v>97</v>
      </c>
    </row>
    <row r="54" spans="1:16" x14ac:dyDescent="0.25">
      <c r="B54" s="419"/>
      <c r="C54" s="420"/>
      <c r="D54" s="421"/>
      <c r="E54" s="422"/>
      <c r="F54" s="422"/>
      <c r="G54" s="422"/>
      <c r="H54" s="422"/>
      <c r="I54" s="422"/>
      <c r="J54" s="422"/>
      <c r="K54" s="422"/>
      <c r="L54" s="423"/>
      <c r="M54" s="9"/>
      <c r="O54" s="17"/>
    </row>
    <row r="55" spans="1:16" x14ac:dyDescent="0.25">
      <c r="B55" s="419"/>
      <c r="C55" s="420"/>
      <c r="D55" s="421"/>
      <c r="E55" s="422"/>
      <c r="F55" s="422"/>
      <c r="G55" s="422"/>
      <c r="H55" s="422"/>
      <c r="I55" s="422"/>
      <c r="J55" s="422"/>
      <c r="K55" s="422"/>
      <c r="L55" s="423"/>
      <c r="M55" s="9"/>
      <c r="O55" s="17"/>
    </row>
    <row r="56" spans="1:16" x14ac:dyDescent="0.25">
      <c r="B56" s="419"/>
      <c r="C56" s="420"/>
      <c r="D56" s="421"/>
      <c r="E56" s="422"/>
      <c r="F56" s="422"/>
      <c r="G56" s="422"/>
      <c r="H56" s="422"/>
      <c r="I56" s="422"/>
      <c r="J56" s="422"/>
      <c r="K56" s="422"/>
      <c r="L56" s="423"/>
      <c r="M56" s="9"/>
      <c r="O56" s="17"/>
    </row>
    <row r="57" spans="1:16" x14ac:dyDescent="0.25">
      <c r="B57" s="419"/>
      <c r="C57" s="420"/>
      <c r="D57" s="421"/>
      <c r="E57" s="422"/>
      <c r="F57" s="422"/>
      <c r="G57" s="422"/>
      <c r="H57" s="422"/>
      <c r="I57" s="422"/>
      <c r="J57" s="422"/>
      <c r="K57" s="422"/>
      <c r="L57" s="423"/>
      <c r="M57" s="9"/>
      <c r="O57" s="17"/>
    </row>
    <row r="58" spans="1:16" x14ac:dyDescent="0.25">
      <c r="B58" s="419"/>
      <c r="C58" s="420"/>
      <c r="D58" s="421"/>
      <c r="E58" s="422"/>
      <c r="F58" s="422"/>
      <c r="G58" s="422"/>
      <c r="H58" s="422"/>
      <c r="I58" s="422"/>
      <c r="J58" s="422"/>
      <c r="K58" s="422"/>
      <c r="L58" s="423"/>
      <c r="M58" s="9"/>
      <c r="O58" s="17"/>
    </row>
    <row r="59" spans="1:16" x14ac:dyDescent="0.25">
      <c r="B59" s="419"/>
      <c r="C59" s="420"/>
      <c r="D59" s="421"/>
      <c r="E59" s="422"/>
      <c r="F59" s="422"/>
      <c r="G59" s="422"/>
      <c r="H59" s="422"/>
      <c r="I59" s="422"/>
      <c r="J59" s="422"/>
      <c r="K59" s="422"/>
      <c r="L59" s="423"/>
      <c r="M59" s="9"/>
      <c r="O59" s="17"/>
    </row>
    <row r="60" spans="1:16" x14ac:dyDescent="0.25">
      <c r="B60" s="419"/>
      <c r="C60" s="420"/>
      <c r="D60" s="421"/>
      <c r="E60" s="422"/>
      <c r="F60" s="422"/>
      <c r="G60" s="422"/>
      <c r="H60" s="422"/>
      <c r="I60" s="422"/>
      <c r="J60" s="422"/>
      <c r="K60" s="422"/>
      <c r="L60" s="423"/>
      <c r="M60" s="9"/>
      <c r="O60" s="17"/>
    </row>
    <row r="61" spans="1:16" x14ac:dyDescent="0.25">
      <c r="B61" s="419"/>
      <c r="C61" s="420"/>
      <c r="D61" s="421"/>
      <c r="E61" s="422"/>
      <c r="F61" s="422"/>
      <c r="G61" s="422"/>
      <c r="H61" s="422"/>
      <c r="I61" s="422"/>
      <c r="J61" s="422"/>
      <c r="K61" s="422"/>
      <c r="L61" s="423"/>
      <c r="M61" s="9"/>
      <c r="O61" s="17"/>
    </row>
    <row r="62" spans="1:16" x14ac:dyDescent="0.25">
      <c r="B62" s="429"/>
      <c r="C62" s="430"/>
      <c r="D62" s="431"/>
      <c r="E62" s="432"/>
      <c r="F62" s="432"/>
      <c r="G62" s="432"/>
      <c r="H62" s="432"/>
      <c r="I62" s="432"/>
      <c r="J62" s="432"/>
      <c r="K62" s="432"/>
      <c r="L62" s="433"/>
      <c r="M62" s="9"/>
      <c r="O62" s="17"/>
    </row>
    <row r="63" spans="1:16" s="33" customFormat="1" x14ac:dyDescent="0.25">
      <c r="A63" s="54"/>
      <c r="B63" s="4"/>
      <c r="C63" s="55"/>
      <c r="D63" s="55"/>
      <c r="E63" s="55"/>
      <c r="F63" s="55"/>
      <c r="G63" s="55"/>
      <c r="H63" s="55"/>
      <c r="I63" s="55"/>
      <c r="J63" s="55"/>
      <c r="K63" s="55"/>
      <c r="L63" s="55"/>
      <c r="N63" s="56"/>
    </row>
  </sheetData>
  <sheetProtection algorithmName="SHA-512" hashValue="rVEwz6GtC6R67yKz45XERXsOb/UsqVklhtYeh7VM+et7jAfccFN0bIIbmfjEEglusHqmHlcnL/fKK3wcSu6Mrw==" saltValue="8swd1zzeOHdb9RxgqBz00w==" spinCount="100000" sheet="1" objects="1" scenarios="1" selectLockedCells="1"/>
  <mergeCells count="21">
    <mergeCell ref="B53:C62"/>
    <mergeCell ref="D53:D62"/>
    <mergeCell ref="E53:L62"/>
    <mergeCell ref="D33:D42"/>
    <mergeCell ref="E33:L42"/>
    <mergeCell ref="B43:C52"/>
    <mergeCell ref="D43:D52"/>
    <mergeCell ref="E43:L52"/>
    <mergeCell ref="B33:C42"/>
    <mergeCell ref="B4:L4"/>
    <mergeCell ref="B5:L5"/>
    <mergeCell ref="B6:L6"/>
    <mergeCell ref="B10:L10"/>
    <mergeCell ref="E12:L12"/>
    <mergeCell ref="B8:L8"/>
    <mergeCell ref="B13:C22"/>
    <mergeCell ref="D13:D22"/>
    <mergeCell ref="E13:L22"/>
    <mergeCell ref="B23:C32"/>
    <mergeCell ref="D23:D32"/>
    <mergeCell ref="E23:L32"/>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E23 E33 E43 E53 E13" xr:uid="{4F101CEA-EF13-4032-BE75-F0DF0E44776D}">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95D2E-E347-4DA2-9673-F0902712631F}">
  <sheetPr codeName="Sheet6">
    <tabColor rgb="FF92D050"/>
    <pageSetUpPr fitToPage="1"/>
  </sheetPr>
  <dimension ref="A1:U182"/>
  <sheetViews>
    <sheetView showGridLines="0" topLeftCell="A161" zoomScaleNormal="100" workbookViewId="0"/>
  </sheetViews>
  <sheetFormatPr defaultColWidth="9.28515625" defaultRowHeight="14.25" x14ac:dyDescent="0.25"/>
  <cols>
    <col min="1" max="1" width="1.7109375" style="7" customWidth="1"/>
    <col min="2" max="4" width="14.5703125" style="1" customWidth="1"/>
    <col min="5" max="5" width="21" style="1" customWidth="1"/>
    <col min="6" max="12" width="14.5703125" style="1" customWidth="1"/>
    <col min="13" max="13" width="6.28515625" style="8" customWidth="1"/>
    <col min="14" max="14" width="9.28515625" style="9" customWidth="1"/>
    <col min="15" max="15" width="12.7109375" style="9" hidden="1" customWidth="1"/>
    <col min="16" max="16" width="8.7109375" style="9" hidden="1" customWidth="1"/>
    <col min="17" max="17" width="9.28515625" style="9" customWidth="1"/>
    <col min="18" max="16384" width="9.28515625" style="9"/>
  </cols>
  <sheetData>
    <row r="1" spans="1:16" x14ac:dyDescent="0.25">
      <c r="O1" s="9" t="s">
        <v>323</v>
      </c>
      <c r="P1" s="9" t="s">
        <v>323</v>
      </c>
    </row>
    <row r="2" spans="1:16" x14ac:dyDescent="0.25">
      <c r="B2" s="11" t="str">
        <f>IF(Intro!$G$29="English",O3,P3)</f>
        <v>PROTÉGÉ</v>
      </c>
      <c r="C2" s="11"/>
      <c r="D2" s="11"/>
      <c r="O2" s="10" t="s">
        <v>53</v>
      </c>
      <c r="P2" s="10" t="s">
        <v>69</v>
      </c>
    </row>
    <row r="3" spans="1:16" x14ac:dyDescent="0.25">
      <c r="B3" s="12"/>
      <c r="C3" s="12"/>
      <c r="D3" s="12"/>
      <c r="O3" s="69" t="s">
        <v>220</v>
      </c>
      <c r="P3" s="69" t="s">
        <v>221</v>
      </c>
    </row>
    <row r="4" spans="1:16" s="2" customFormat="1" x14ac:dyDescent="0.25">
      <c r="A4" s="4"/>
      <c r="B4" s="321" t="str">
        <f>Info!B4</f>
        <v>QUESTIONNAIRE À L'INTENTION DES IMPORTATEURS</v>
      </c>
      <c r="C4" s="322"/>
      <c r="D4" s="322"/>
      <c r="E4" s="322"/>
      <c r="F4" s="322"/>
      <c r="G4" s="322"/>
      <c r="H4" s="322"/>
      <c r="I4" s="322"/>
      <c r="J4" s="322"/>
      <c r="K4" s="322"/>
      <c r="L4" s="323"/>
      <c r="M4" s="20"/>
      <c r="N4" s="20"/>
      <c r="O4" s="18"/>
      <c r="P4" s="18"/>
    </row>
    <row r="5" spans="1:16" s="2" customFormat="1" x14ac:dyDescent="0.25">
      <c r="A5" s="4"/>
      <c r="B5" s="375" t="str">
        <f>Info!B5</f>
        <v>GC-2026-001</v>
      </c>
      <c r="C5" s="376"/>
      <c r="D5" s="376"/>
      <c r="E5" s="376"/>
      <c r="F5" s="376"/>
      <c r="G5" s="376"/>
      <c r="H5" s="376"/>
      <c r="I5" s="376"/>
      <c r="J5" s="376"/>
      <c r="K5" s="376"/>
      <c r="L5" s="377"/>
      <c r="M5" s="20"/>
      <c r="N5" s="20"/>
      <c r="O5" s="18"/>
      <c r="P5" s="18"/>
    </row>
    <row r="6" spans="1:16" s="6" customFormat="1" x14ac:dyDescent="0.25">
      <c r="A6" s="4"/>
      <c r="B6" s="375" t="str">
        <f>Info!B6</f>
        <v>PRODUITS DU BOIS - PLANCHERS DE BOIS FRANCS MASSIF ET D'INGÉNIERIE</v>
      </c>
      <c r="C6" s="376"/>
      <c r="D6" s="376"/>
      <c r="E6" s="376"/>
      <c r="F6" s="376"/>
      <c r="G6" s="376"/>
      <c r="H6" s="376"/>
      <c r="I6" s="376"/>
      <c r="J6" s="376"/>
      <c r="K6" s="376"/>
      <c r="L6" s="377"/>
      <c r="M6" s="18"/>
      <c r="N6" s="18"/>
      <c r="O6" s="14"/>
      <c r="P6" s="14"/>
    </row>
    <row r="7" spans="1:16" s="6" customFormat="1" x14ac:dyDescent="0.25">
      <c r="A7" s="4"/>
      <c r="B7" s="90"/>
      <c r="C7" s="91"/>
      <c r="D7" s="91"/>
      <c r="E7" s="91"/>
      <c r="F7" s="91"/>
      <c r="G7" s="91"/>
      <c r="H7" s="91"/>
      <c r="I7" s="91"/>
      <c r="J7" s="91"/>
      <c r="K7" s="91"/>
      <c r="L7" s="92"/>
      <c r="M7" s="18"/>
      <c r="N7" s="18"/>
      <c r="O7" s="19"/>
    </row>
    <row r="8" spans="1:16" s="6" customFormat="1" x14ac:dyDescent="0.25">
      <c r="A8" s="4"/>
      <c r="B8" s="378" t="str">
        <f>Public!B8</f>
        <v>Les marchandises dans les questions suivantes font référence aux marchandises comme définies dans la description du produit de l'onglet Intro.</v>
      </c>
      <c r="C8" s="379"/>
      <c r="D8" s="379"/>
      <c r="E8" s="379"/>
      <c r="F8" s="379"/>
      <c r="G8" s="379"/>
      <c r="H8" s="379"/>
      <c r="I8" s="379"/>
      <c r="J8" s="379"/>
      <c r="K8" s="379"/>
      <c r="L8" s="380"/>
      <c r="M8" s="18"/>
      <c r="N8" s="18"/>
      <c r="O8" s="14"/>
      <c r="P8" s="14"/>
    </row>
    <row r="9" spans="1:16" s="6" customFormat="1" ht="14.1" customHeight="1" x14ac:dyDescent="0.25">
      <c r="A9" s="4"/>
      <c r="B9" s="378" t="str">
        <f>Public!B9</f>
        <v>Des informations sur le produit et un glossaire de termes sont disponibles dans l'onglet Info.</v>
      </c>
      <c r="C9" s="379"/>
      <c r="D9" s="379"/>
      <c r="E9" s="379"/>
      <c r="F9" s="379"/>
      <c r="G9" s="379"/>
      <c r="H9" s="379"/>
      <c r="I9" s="379"/>
      <c r="J9" s="379"/>
      <c r="K9" s="379"/>
      <c r="L9" s="380"/>
      <c r="M9" s="18"/>
      <c r="N9" s="18"/>
      <c r="O9" s="14"/>
    </row>
    <row r="10" spans="1:16" s="6" customFormat="1" ht="14.1" customHeight="1" x14ac:dyDescent="0.25">
      <c r="A10" s="4"/>
      <c r="B10" s="378" t="str">
        <f>IF(Intro!$G$29="English",O10,P10)</f>
        <v xml:space="preserve">Utilisez l'onglet AddPro si vous avez besoin de plus d'espace.
</v>
      </c>
      <c r="C10" s="379"/>
      <c r="D10" s="379"/>
      <c r="E10" s="379"/>
      <c r="F10" s="379"/>
      <c r="G10" s="379"/>
      <c r="H10" s="379"/>
      <c r="I10" s="379"/>
      <c r="J10" s="379"/>
      <c r="K10" s="379"/>
      <c r="L10" s="380"/>
      <c r="M10" s="18"/>
      <c r="N10" s="18"/>
      <c r="O10" s="14" t="s">
        <v>98</v>
      </c>
      <c r="P10" s="14" t="str">
        <f>"Utilisez l'onglet AddPro si vous avez besoin de plus d'espace."&amp;CHAR(10)</f>
        <v xml:space="preserve">Utilisez l'onglet AddPro si vous avez besoin de plus d'espace.
</v>
      </c>
    </row>
    <row r="11" spans="1:16" s="6" customFormat="1" x14ac:dyDescent="0.25">
      <c r="A11" s="4"/>
      <c r="B11" s="378"/>
      <c r="C11" s="379"/>
      <c r="D11" s="379"/>
      <c r="E11" s="379"/>
      <c r="F11" s="379"/>
      <c r="G11" s="379"/>
      <c r="H11" s="379"/>
      <c r="I11" s="379"/>
      <c r="J11" s="379"/>
      <c r="K11" s="379"/>
      <c r="L11" s="380"/>
      <c r="M11" s="18"/>
      <c r="N11" s="18"/>
      <c r="O11" s="14"/>
      <c r="P11" s="14"/>
    </row>
    <row r="12" spans="1:16" s="6" customFormat="1" x14ac:dyDescent="0.25">
      <c r="A12" s="4"/>
      <c r="B12" s="378" t="str">
        <f>IF(Intro!$G$29="English",O12,P12)</f>
        <v>Pour les questions de cet onglet, notez ce qui suit :</v>
      </c>
      <c r="C12" s="379"/>
      <c r="D12" s="379"/>
      <c r="E12" s="379"/>
      <c r="F12" s="379"/>
      <c r="G12" s="379"/>
      <c r="H12" s="379"/>
      <c r="I12" s="379"/>
      <c r="J12" s="379"/>
      <c r="K12" s="379"/>
      <c r="L12" s="380"/>
      <c r="M12" s="18"/>
      <c r="N12" s="18"/>
      <c r="O12" s="14" t="s">
        <v>99</v>
      </c>
      <c r="P12" s="14" t="s">
        <v>100</v>
      </c>
    </row>
    <row r="13" spans="1:16" s="6" customFormat="1" ht="26.25" customHeight="1" x14ac:dyDescent="0.25">
      <c r="A13" s="4"/>
      <c r="B13" s="467" t="str">
        <f>IF(Intro!$G$29="English",O13,P13)</f>
        <v xml:space="preserve">• Veuillez indiquer seulement les ventes effectuées à partir des importations de votre entreprise. Les ventes de marchandises achetées auprès de producteurs canadiens doivent être exclues. </v>
      </c>
      <c r="C13" s="468"/>
      <c r="D13" s="468"/>
      <c r="E13" s="468"/>
      <c r="F13" s="468"/>
      <c r="G13" s="468"/>
      <c r="H13" s="468"/>
      <c r="I13" s="468"/>
      <c r="J13" s="468"/>
      <c r="K13" s="468"/>
      <c r="L13" s="469"/>
      <c r="M13" s="18"/>
      <c r="N13" s="18"/>
      <c r="O13" s="14" t="s">
        <v>246</v>
      </c>
      <c r="P13" s="14" t="s">
        <v>172</v>
      </c>
    </row>
    <row r="14" spans="1:16" s="6" customFormat="1" x14ac:dyDescent="0.25">
      <c r="A14" s="4"/>
      <c r="B14" s="378" t="str">
        <f>IF(Intro!$G$29="English",O14,P14)</f>
        <v>• Déclarez toutes les ventes aux entreprises associées canadiennes et étrangères.</v>
      </c>
      <c r="C14" s="379"/>
      <c r="D14" s="379"/>
      <c r="E14" s="379"/>
      <c r="F14" s="379"/>
      <c r="G14" s="379"/>
      <c r="H14" s="379"/>
      <c r="I14" s="379"/>
      <c r="J14" s="379"/>
      <c r="K14" s="379"/>
      <c r="L14" s="380"/>
      <c r="M14" s="18"/>
      <c r="N14" s="18"/>
      <c r="O14" s="14" t="s">
        <v>169</v>
      </c>
      <c r="P14" s="14" t="s">
        <v>173</v>
      </c>
    </row>
    <row r="15" spans="1:16" s="6" customFormat="1" x14ac:dyDescent="0.25">
      <c r="A15" s="4"/>
      <c r="B15" s="378" t="str">
        <f>IF(Intro!$G$29="English",O15,P15)</f>
        <v>• Déclarez toutes les ventes à compter de la date de l’expédition au client ou à son entrepôt.</v>
      </c>
      <c r="C15" s="379"/>
      <c r="D15" s="379"/>
      <c r="E15" s="379"/>
      <c r="F15" s="379"/>
      <c r="G15" s="379"/>
      <c r="H15" s="379"/>
      <c r="I15" s="379"/>
      <c r="J15" s="379"/>
      <c r="K15" s="379"/>
      <c r="L15" s="380"/>
      <c r="M15" s="18"/>
      <c r="N15" s="18"/>
      <c r="O15" s="14" t="s">
        <v>170</v>
      </c>
      <c r="P15" s="14" t="s">
        <v>174</v>
      </c>
    </row>
    <row r="16" spans="1:16" s="6" customFormat="1" x14ac:dyDescent="0.25">
      <c r="A16" s="4"/>
      <c r="B16" s="381" t="str">
        <f>IF(Intro!$G$29="English",O16,P16)</f>
        <v>• Déclarez toutes les valeurs en dollars canadiens.</v>
      </c>
      <c r="C16" s="382"/>
      <c r="D16" s="382"/>
      <c r="E16" s="382"/>
      <c r="F16" s="382"/>
      <c r="G16" s="382"/>
      <c r="H16" s="382"/>
      <c r="I16" s="382"/>
      <c r="J16" s="382"/>
      <c r="K16" s="382"/>
      <c r="L16" s="383"/>
      <c r="M16" s="18"/>
      <c r="N16" s="18"/>
      <c r="O16" s="14" t="s">
        <v>171</v>
      </c>
      <c r="P16" s="14" t="s">
        <v>175</v>
      </c>
    </row>
    <row r="17" spans="1:17" s="6" customFormat="1" ht="15.75" x14ac:dyDescent="0.25">
      <c r="A17" s="4"/>
      <c r="B17" s="470" t="str">
        <f>IF(Intro!$G$29="English",Variables!$B$332,Variables!$C$332)</f>
        <v>N'INCLUEZ PAS DANS VOTRE RÉPONSE LA VALEUR DE TOUT SERVICE COMMERCIAL, TEL QUE L'INSTALLATION</v>
      </c>
      <c r="C17" s="470"/>
      <c r="D17" s="470"/>
      <c r="E17" s="470"/>
      <c r="F17" s="470"/>
      <c r="G17" s="470"/>
      <c r="H17" s="470"/>
      <c r="I17" s="470"/>
      <c r="J17" s="470"/>
      <c r="K17" s="470"/>
      <c r="L17" s="470"/>
      <c r="O17" s="14"/>
      <c r="P17" s="14"/>
    </row>
    <row r="18" spans="1:17" x14ac:dyDescent="0.25">
      <c r="B18" s="263" t="str">
        <f>UPPER(IF(Intro!$G$29="English",O18,P18))</f>
        <v>VENTES</v>
      </c>
      <c r="C18" s="264"/>
      <c r="D18" s="264"/>
      <c r="E18" s="264"/>
      <c r="F18" s="264"/>
      <c r="G18" s="264"/>
      <c r="H18" s="264"/>
      <c r="I18" s="264"/>
      <c r="J18" s="264"/>
      <c r="K18" s="264"/>
      <c r="L18" s="265"/>
      <c r="M18" s="9"/>
      <c r="O18" s="9" t="s">
        <v>84</v>
      </c>
      <c r="P18" s="9" t="s">
        <v>85</v>
      </c>
    </row>
    <row r="19" spans="1:17" x14ac:dyDescent="0.25">
      <c r="B19" s="388" t="s">
        <v>12</v>
      </c>
      <c r="C19" s="389"/>
      <c r="D19" s="389"/>
      <c r="E19" s="389"/>
      <c r="F19" s="389"/>
      <c r="G19" s="389"/>
      <c r="H19" s="389"/>
      <c r="I19" s="389"/>
      <c r="J19" s="389"/>
      <c r="K19" s="389"/>
      <c r="L19" s="390"/>
      <c r="M19" s="9"/>
    </row>
    <row r="20" spans="1:17" x14ac:dyDescent="0.25">
      <c r="B20" s="53"/>
      <c r="C20" s="29"/>
      <c r="D20" s="29"/>
      <c r="E20" s="29"/>
      <c r="F20" s="29"/>
      <c r="G20" s="29"/>
      <c r="H20" s="29"/>
      <c r="I20" s="29"/>
      <c r="J20" s="29"/>
      <c r="K20" s="29"/>
      <c r="L20" s="42"/>
      <c r="M20" s="9"/>
    </row>
    <row r="21" spans="1:17" x14ac:dyDescent="0.25">
      <c r="B21" s="255" t="str">
        <f>IF(Intro!$G$29="English",O21,P21)</f>
        <v>Décrivez la méthode utilisée pour déterminer la valeur des ventes de votre entreprise à ses entreprises affiliées au Canada et/ou à l’étranger.</v>
      </c>
      <c r="C21" s="256"/>
      <c r="D21" s="256"/>
      <c r="E21" s="256"/>
      <c r="F21" s="256"/>
      <c r="G21" s="256"/>
      <c r="H21" s="256"/>
      <c r="I21" s="256"/>
      <c r="J21" s="256"/>
      <c r="K21" s="256"/>
      <c r="L21" s="257"/>
      <c r="M21" s="9"/>
      <c r="O21" s="9" t="s">
        <v>924</v>
      </c>
      <c r="P21" s="23" t="s">
        <v>923</v>
      </c>
    </row>
    <row r="22" spans="1:17" x14ac:dyDescent="0.25">
      <c r="B22" s="255" t="str">
        <f>IF(Intro!$G$29="English",O22,P22)</f>
        <v>Note - Ne répondez à cette question que si votre entreprise a vendu les marchandises du 1er janvier 2023 au 31 décembre 2025.</v>
      </c>
      <c r="C22" s="256"/>
      <c r="D22" s="256"/>
      <c r="E22" s="256"/>
      <c r="F22" s="256"/>
      <c r="G22" s="256"/>
      <c r="H22" s="256"/>
      <c r="I22" s="256"/>
      <c r="J22" s="256"/>
      <c r="K22" s="256"/>
      <c r="L22" s="257"/>
      <c r="M22" s="9"/>
      <c r="O22" s="17" t="str">
        <f>"Note - Only complete this question if your firm sold the goods between January 1, "&amp;Variables!B6&amp;", and "&amp;Variables!B7&amp;", "&amp;Variables!B8&amp;"."</f>
        <v>Note - Only complete this question if your firm sold the goods between January 1, 2023, and December 31, 2025.</v>
      </c>
      <c r="P22" s="9" t="str">
        <f>"Note - Ne répondez à cette question que si votre entreprise a vendu les marchandises du 1er janvier "&amp;Variables!C6&amp;" au "&amp;Variables!C7&amp;" "&amp;Variables!C8&amp;"."</f>
        <v>Note - Ne répondez à cette question que si votre entreprise a vendu les marchandises du 1er janvier 2023 au 31 décembre 2025.</v>
      </c>
    </row>
    <row r="23" spans="1:17" x14ac:dyDescent="0.25">
      <c r="B23" s="53"/>
      <c r="C23" s="29"/>
      <c r="D23" s="29"/>
      <c r="E23" s="29"/>
      <c r="F23" s="29"/>
      <c r="G23" s="29"/>
      <c r="H23" s="29"/>
      <c r="I23" s="29"/>
      <c r="J23" s="29"/>
      <c r="K23" s="29"/>
      <c r="L23" s="42"/>
      <c r="M23" s="9"/>
    </row>
    <row r="24" spans="1:17" s="10" customFormat="1" x14ac:dyDescent="0.25">
      <c r="A24" s="7"/>
      <c r="B24" s="407"/>
      <c r="C24" s="408"/>
      <c r="D24" s="408"/>
      <c r="E24" s="408"/>
      <c r="F24" s="408"/>
      <c r="G24" s="408"/>
      <c r="H24" s="408"/>
      <c r="I24" s="408"/>
      <c r="J24" s="408"/>
      <c r="K24" s="408"/>
      <c r="L24" s="409"/>
      <c r="M24" s="27"/>
      <c r="Q24" s="9"/>
    </row>
    <row r="25" spans="1:17" s="10" customFormat="1" x14ac:dyDescent="0.25">
      <c r="A25" s="7"/>
      <c r="B25" s="407"/>
      <c r="C25" s="408"/>
      <c r="D25" s="408"/>
      <c r="E25" s="408"/>
      <c r="F25" s="408"/>
      <c r="G25" s="408"/>
      <c r="H25" s="408"/>
      <c r="I25" s="408"/>
      <c r="J25" s="408"/>
      <c r="K25" s="408"/>
      <c r="L25" s="409"/>
      <c r="M25" s="27"/>
      <c r="Q25" s="9"/>
    </row>
    <row r="26" spans="1:17" s="10" customFormat="1" x14ac:dyDescent="0.25">
      <c r="A26" s="7"/>
      <c r="B26" s="407"/>
      <c r="C26" s="408"/>
      <c r="D26" s="408"/>
      <c r="E26" s="408"/>
      <c r="F26" s="408"/>
      <c r="G26" s="408"/>
      <c r="H26" s="408"/>
      <c r="I26" s="408"/>
      <c r="J26" s="408"/>
      <c r="K26" s="408"/>
      <c r="L26" s="409"/>
      <c r="M26" s="27"/>
      <c r="Q26" s="9"/>
    </row>
    <row r="27" spans="1:17" s="10" customFormat="1" x14ac:dyDescent="0.25">
      <c r="A27" s="7"/>
      <c r="B27" s="407"/>
      <c r="C27" s="408"/>
      <c r="D27" s="408"/>
      <c r="E27" s="408"/>
      <c r="F27" s="408"/>
      <c r="G27" s="408"/>
      <c r="H27" s="408"/>
      <c r="I27" s="408"/>
      <c r="J27" s="408"/>
      <c r="K27" s="408"/>
      <c r="L27" s="409"/>
      <c r="M27" s="27"/>
      <c r="Q27" s="9"/>
    </row>
    <row r="28" spans="1:17" s="10" customFormat="1" x14ac:dyDescent="0.25">
      <c r="A28" s="7"/>
      <c r="B28" s="407"/>
      <c r="C28" s="408"/>
      <c r="D28" s="408"/>
      <c r="E28" s="408"/>
      <c r="F28" s="408"/>
      <c r="G28" s="408"/>
      <c r="H28" s="408"/>
      <c r="I28" s="408"/>
      <c r="J28" s="408"/>
      <c r="K28" s="408"/>
      <c r="L28" s="409"/>
      <c r="M28" s="27"/>
      <c r="Q28" s="9"/>
    </row>
    <row r="29" spans="1:17" s="10" customFormat="1" x14ac:dyDescent="0.25">
      <c r="A29" s="7"/>
      <c r="B29" s="407"/>
      <c r="C29" s="408"/>
      <c r="D29" s="408"/>
      <c r="E29" s="408"/>
      <c r="F29" s="408"/>
      <c r="G29" s="408"/>
      <c r="H29" s="408"/>
      <c r="I29" s="408"/>
      <c r="J29" s="408"/>
      <c r="K29" s="408"/>
      <c r="L29" s="409"/>
      <c r="M29" s="27"/>
      <c r="Q29" s="9"/>
    </row>
    <row r="30" spans="1:17" s="10" customFormat="1" x14ac:dyDescent="0.25">
      <c r="A30" s="7"/>
      <c r="B30" s="407"/>
      <c r="C30" s="408"/>
      <c r="D30" s="408"/>
      <c r="E30" s="408"/>
      <c r="F30" s="408"/>
      <c r="G30" s="408"/>
      <c r="H30" s="408"/>
      <c r="I30" s="408"/>
      <c r="J30" s="408"/>
      <c r="K30" s="408"/>
      <c r="L30" s="409"/>
      <c r="M30" s="27"/>
      <c r="Q30" s="9"/>
    </row>
    <row r="31" spans="1:17" s="10" customFormat="1" x14ac:dyDescent="0.25">
      <c r="A31" s="7"/>
      <c r="B31" s="407"/>
      <c r="C31" s="408"/>
      <c r="D31" s="408"/>
      <c r="E31" s="408"/>
      <c r="F31" s="408"/>
      <c r="G31" s="408"/>
      <c r="H31" s="408"/>
      <c r="I31" s="408"/>
      <c r="J31" s="408"/>
      <c r="K31" s="408"/>
      <c r="L31" s="409"/>
      <c r="M31" s="27"/>
      <c r="Q31" s="9"/>
    </row>
    <row r="32" spans="1:17" x14ac:dyDescent="0.25">
      <c r="B32" s="51"/>
      <c r="C32" s="48"/>
      <c r="D32" s="48"/>
      <c r="E32" s="48"/>
      <c r="F32" s="48"/>
      <c r="G32" s="48"/>
      <c r="H32" s="48"/>
      <c r="I32" s="48"/>
      <c r="J32" s="48"/>
      <c r="K32" s="48"/>
      <c r="L32" s="49"/>
      <c r="M32" s="9"/>
    </row>
    <row r="33" spans="1:18" s="10" customFormat="1" x14ac:dyDescent="0.25">
      <c r="A33" s="7"/>
      <c r="B33" s="393" t="s">
        <v>15</v>
      </c>
      <c r="C33" s="394"/>
      <c r="D33" s="394"/>
      <c r="E33" s="394"/>
      <c r="F33" s="394"/>
      <c r="G33" s="394"/>
      <c r="H33" s="394"/>
      <c r="I33" s="394"/>
      <c r="J33" s="394"/>
      <c r="K33" s="394"/>
      <c r="L33" s="395"/>
      <c r="M33" s="52"/>
      <c r="N33" s="176"/>
    </row>
    <row r="34" spans="1:18" x14ac:dyDescent="0.25">
      <c r="B34" s="53"/>
      <c r="C34" s="29"/>
      <c r="D34" s="29"/>
      <c r="E34" s="29"/>
      <c r="F34" s="29"/>
      <c r="G34" s="29"/>
      <c r="H34" s="29"/>
      <c r="I34" s="29"/>
      <c r="J34" s="29"/>
      <c r="K34" s="29"/>
      <c r="L34" s="42"/>
      <c r="M34" s="9"/>
      <c r="N34" s="176"/>
    </row>
    <row r="35" spans="1:18" x14ac:dyDescent="0.25">
      <c r="B35" s="255" t="str">
        <f>IF(Intro!$G$29="English",O35,P35)</f>
        <v>Veuillez indiquer les ratios suivants pour vos ventes au Canada et vos ventes à l'exportation.</v>
      </c>
      <c r="C35" s="256"/>
      <c r="D35" s="256"/>
      <c r="E35" s="256"/>
      <c r="F35" s="256"/>
      <c r="G35" s="256"/>
      <c r="H35" s="256"/>
      <c r="I35" s="256"/>
      <c r="J35" s="256"/>
      <c r="K35" s="256"/>
      <c r="L35" s="257"/>
      <c r="M35" s="9"/>
      <c r="N35" s="176"/>
      <c r="O35" s="9" t="s">
        <v>925</v>
      </c>
      <c r="P35" s="23" t="s">
        <v>926</v>
      </c>
    </row>
    <row r="36" spans="1:18" x14ac:dyDescent="0.25">
      <c r="B36" s="43"/>
      <c r="C36" s="44"/>
      <c r="D36" s="25"/>
      <c r="E36" s="9"/>
      <c r="F36" s="9"/>
      <c r="G36" s="113">
        <f>Variables!$B$6</f>
        <v>2023</v>
      </c>
      <c r="H36" s="113">
        <f>G36+1</f>
        <v>2024</v>
      </c>
      <c r="I36" s="113">
        <f>H36+1</f>
        <v>2025</v>
      </c>
      <c r="J36" s="183"/>
      <c r="K36" s="184"/>
      <c r="L36" s="62"/>
      <c r="M36" s="9"/>
      <c r="N36" s="176"/>
      <c r="O36" s="17"/>
    </row>
    <row r="37" spans="1:18" ht="16.5" customHeight="1" x14ac:dyDescent="0.25">
      <c r="B37" s="471" t="str">
        <f>IF(Intro!$G$29="English",O37,P37)</f>
        <v>Ventes aux entreprises affiliées au Canada / Ventes totales au Canada - Volume</v>
      </c>
      <c r="C37" s="471"/>
      <c r="D37" s="471"/>
      <c r="E37" s="471"/>
      <c r="F37" s="185" t="s">
        <v>83</v>
      </c>
      <c r="G37" s="102"/>
      <c r="H37" s="102"/>
      <c r="I37" s="102"/>
      <c r="J37" s="186"/>
      <c r="K37" s="187"/>
      <c r="L37" s="62"/>
      <c r="M37" s="9"/>
      <c r="N37" s="176"/>
      <c r="O37" s="44" t="s">
        <v>927</v>
      </c>
      <c r="P37" s="44" t="s">
        <v>928</v>
      </c>
      <c r="Q37" s="44"/>
      <c r="R37" s="44"/>
    </row>
    <row r="38" spans="1:18" ht="16.5" customHeight="1" x14ac:dyDescent="0.25">
      <c r="B38" s="471" t="str">
        <f>IF(Intro!$G$29="English",O38,P38)</f>
        <v>Ventes aux entreprises affiliées au Canada / Ventes totales au Canada - Valeur</v>
      </c>
      <c r="C38" s="471"/>
      <c r="D38" s="471"/>
      <c r="E38" s="471"/>
      <c r="F38" s="185" t="s">
        <v>83</v>
      </c>
      <c r="G38" s="102"/>
      <c r="H38" s="102"/>
      <c r="I38" s="102"/>
      <c r="J38" s="186"/>
      <c r="K38" s="187"/>
      <c r="L38" s="62"/>
      <c r="M38" s="9"/>
      <c r="N38" s="176"/>
      <c r="O38" s="44" t="s">
        <v>929</v>
      </c>
      <c r="P38" s="44" t="s">
        <v>930</v>
      </c>
      <c r="Q38" s="44"/>
      <c r="R38" s="44"/>
    </row>
    <row r="39" spans="1:18" ht="14.25" customHeight="1" x14ac:dyDescent="0.25">
      <c r="B39" s="471" t="str">
        <f>IF(Intro!$G$29="English",O39,P39)</f>
        <v>Ventes aux filiales étrangères / Total des ventes à l'exportation - Volume</v>
      </c>
      <c r="C39" s="471"/>
      <c r="D39" s="471"/>
      <c r="E39" s="471"/>
      <c r="F39" s="185" t="s">
        <v>83</v>
      </c>
      <c r="G39" s="102"/>
      <c r="H39" s="102"/>
      <c r="I39" s="102"/>
      <c r="J39" s="188"/>
      <c r="K39" s="189"/>
      <c r="L39" s="62"/>
      <c r="M39" s="9"/>
      <c r="N39" s="176"/>
      <c r="O39" s="44" t="s">
        <v>931</v>
      </c>
      <c r="P39" s="44" t="s">
        <v>932</v>
      </c>
      <c r="Q39" s="44"/>
      <c r="R39" s="44"/>
    </row>
    <row r="40" spans="1:18" ht="14.1" customHeight="1" x14ac:dyDescent="0.25">
      <c r="B40" s="471" t="str">
        <f>IF(Intro!$G$29="English",O40,P40)</f>
        <v>Ventes aux filiales étrangères / Total des ventes à l'exportation - Valeur</v>
      </c>
      <c r="C40" s="471"/>
      <c r="D40" s="471"/>
      <c r="E40" s="471"/>
      <c r="F40" s="185" t="s">
        <v>83</v>
      </c>
      <c r="G40" s="102"/>
      <c r="H40" s="102"/>
      <c r="I40" s="102"/>
      <c r="J40" s="188"/>
      <c r="K40" s="189"/>
      <c r="L40" s="62"/>
      <c r="M40" s="9"/>
      <c r="N40" s="176"/>
      <c r="O40" s="44" t="s">
        <v>933</v>
      </c>
      <c r="P40" s="44" t="s">
        <v>951</v>
      </c>
      <c r="Q40" s="44"/>
      <c r="R40" s="44"/>
    </row>
    <row r="41" spans="1:18" x14ac:dyDescent="0.25">
      <c r="B41" s="53"/>
      <c r="C41" s="29"/>
      <c r="D41" s="29"/>
      <c r="E41" s="29"/>
      <c r="F41" s="29"/>
      <c r="G41" s="29"/>
      <c r="H41" s="29"/>
      <c r="I41" s="29"/>
      <c r="J41" s="29"/>
      <c r="K41" s="29"/>
      <c r="L41" s="42"/>
      <c r="M41" s="9"/>
      <c r="N41" s="176"/>
    </row>
    <row r="42" spans="1:18" x14ac:dyDescent="0.25">
      <c r="B42" s="43"/>
      <c r="C42" s="44"/>
      <c r="D42" s="25"/>
      <c r="E42" s="9"/>
      <c r="F42" s="9"/>
      <c r="G42" s="466">
        <f>G36</f>
        <v>2023</v>
      </c>
      <c r="H42" s="466">
        <f>G42+1</f>
        <v>2024</v>
      </c>
      <c r="I42" s="466">
        <f>H42+1</f>
        <v>2025</v>
      </c>
      <c r="J42" s="472"/>
      <c r="K42" s="473"/>
      <c r="L42" s="62"/>
      <c r="M42" s="9"/>
      <c r="N42" s="176"/>
      <c r="O42" s="17"/>
    </row>
    <row r="43" spans="1:18" x14ac:dyDescent="0.25">
      <c r="B43" s="43"/>
      <c r="C43" s="44"/>
      <c r="D43" s="25"/>
      <c r="E43" s="9"/>
      <c r="F43" s="9"/>
      <c r="G43" s="456"/>
      <c r="H43" s="456"/>
      <c r="I43" s="456"/>
      <c r="J43" s="472"/>
      <c r="K43" s="473"/>
      <c r="L43" s="62"/>
      <c r="M43" s="9"/>
      <c r="N43" s="176"/>
      <c r="O43" s="17"/>
    </row>
    <row r="44" spans="1:18" ht="14.25" customHeight="1" x14ac:dyDescent="0.25">
      <c r="B44" s="471" t="str">
        <f>IF(Intro!$G$29="English",O44,P44)</f>
        <v>Ventes aux distributeurs au Canada / Ventes totales au Canada - Volume</v>
      </c>
      <c r="C44" s="471"/>
      <c r="D44" s="471"/>
      <c r="E44" s="471"/>
      <c r="F44" s="185" t="s">
        <v>83</v>
      </c>
      <c r="G44" s="102"/>
      <c r="H44" s="102"/>
      <c r="I44" s="102"/>
      <c r="J44" s="186"/>
      <c r="K44" s="187"/>
      <c r="L44" s="62"/>
      <c r="M44" s="9"/>
      <c r="N44" s="176"/>
      <c r="O44" s="44" t="s">
        <v>934</v>
      </c>
      <c r="P44" s="44" t="s">
        <v>935</v>
      </c>
      <c r="Q44" s="44"/>
      <c r="R44" s="44"/>
    </row>
    <row r="45" spans="1:18" ht="14.1" customHeight="1" x14ac:dyDescent="0.25">
      <c r="B45" s="471" t="str">
        <f>IF(Intro!$G$29="English",O45,P45)</f>
        <v>Ventes aux distributeurs au Canada / Ventes totales au Canada - Valeur</v>
      </c>
      <c r="C45" s="471"/>
      <c r="D45" s="471"/>
      <c r="E45" s="471"/>
      <c r="F45" s="185" t="s">
        <v>83</v>
      </c>
      <c r="G45" s="102"/>
      <c r="H45" s="102"/>
      <c r="I45" s="102"/>
      <c r="J45" s="188"/>
      <c r="K45" s="189"/>
      <c r="L45" s="62"/>
      <c r="M45" s="9"/>
      <c r="N45" s="176"/>
      <c r="O45" s="44" t="s">
        <v>936</v>
      </c>
      <c r="P45" s="44" t="s">
        <v>937</v>
      </c>
      <c r="Q45" s="44"/>
      <c r="R45" s="44"/>
    </row>
    <row r="46" spans="1:18" ht="14.1" customHeight="1" x14ac:dyDescent="0.25">
      <c r="B46" s="471" t="str">
        <f>IF(Intro!$G$29="English",O46,P46)</f>
        <v>Ventes aux détaillants au Canada / Ventes totales au Canada - Volume</v>
      </c>
      <c r="C46" s="471"/>
      <c r="D46" s="471"/>
      <c r="E46" s="471"/>
      <c r="F46" s="185" t="s">
        <v>83</v>
      </c>
      <c r="G46" s="102"/>
      <c r="H46" s="102"/>
      <c r="I46" s="102"/>
      <c r="J46" s="186"/>
      <c r="K46" s="187"/>
      <c r="L46" s="62"/>
      <c r="M46" s="9"/>
      <c r="N46" s="176"/>
      <c r="O46" s="44" t="s">
        <v>938</v>
      </c>
      <c r="P46" s="44" t="s">
        <v>939</v>
      </c>
      <c r="Q46" s="44"/>
      <c r="R46" s="44"/>
    </row>
    <row r="47" spans="1:18" ht="14.1" customHeight="1" x14ac:dyDescent="0.25">
      <c r="B47" s="471" t="str">
        <f>IF(Intro!$G$29="English",O47,P47)</f>
        <v>Ventes aux détaillants au Canada / Ventes totales au Canada - Valeur</v>
      </c>
      <c r="C47" s="471"/>
      <c r="D47" s="471"/>
      <c r="E47" s="471"/>
      <c r="F47" s="185" t="s">
        <v>83</v>
      </c>
      <c r="G47" s="102"/>
      <c r="H47" s="102"/>
      <c r="I47" s="102"/>
      <c r="J47" s="188"/>
      <c r="K47" s="189"/>
      <c r="L47" s="62"/>
      <c r="M47" s="9"/>
      <c r="N47" s="176"/>
      <c r="O47" s="44" t="s">
        <v>940</v>
      </c>
      <c r="P47" s="44" t="s">
        <v>941</v>
      </c>
      <c r="Q47" s="44"/>
      <c r="R47" s="44"/>
    </row>
    <row r="48" spans="1:18" ht="14.25" customHeight="1" x14ac:dyDescent="0.25">
      <c r="B48" s="471" t="str">
        <f>IF(Intro!$G$29="English",O48,P48)</f>
        <v>Ventes aux utilisateurs finals au Canada / Ventes totales au Canada - Volume</v>
      </c>
      <c r="C48" s="471"/>
      <c r="D48" s="471"/>
      <c r="E48" s="471"/>
      <c r="F48" s="190" t="s">
        <v>83</v>
      </c>
      <c r="G48" s="102"/>
      <c r="H48" s="102"/>
      <c r="I48" s="102"/>
      <c r="J48" s="189"/>
      <c r="K48" s="189"/>
      <c r="L48" s="62"/>
      <c r="M48" s="9"/>
      <c r="N48" s="176"/>
      <c r="O48" s="44" t="s">
        <v>942</v>
      </c>
      <c r="P48" s="44" t="s">
        <v>943</v>
      </c>
      <c r="Q48" s="44"/>
      <c r="R48" s="44"/>
    </row>
    <row r="49" spans="1:18" ht="15" customHeight="1" x14ac:dyDescent="0.25">
      <c r="B49" s="471" t="str">
        <f>IF(Intro!$G$29="English",O49,P49)</f>
        <v>Ventes aux utilisateurs finals au Canada / Ventes totales au Canada - Valeur</v>
      </c>
      <c r="C49" s="471"/>
      <c r="D49" s="471"/>
      <c r="E49" s="471"/>
      <c r="F49" s="185" t="s">
        <v>83</v>
      </c>
      <c r="G49" s="102"/>
      <c r="H49" s="102"/>
      <c r="I49" s="102"/>
      <c r="J49" s="186"/>
      <c r="K49" s="187"/>
      <c r="L49" s="62"/>
      <c r="M49" s="9"/>
      <c r="N49" s="176"/>
      <c r="O49" s="44" t="s">
        <v>944</v>
      </c>
      <c r="P49" s="44" t="s">
        <v>945</v>
      </c>
      <c r="Q49" s="44"/>
      <c r="R49" s="44"/>
    </row>
    <row r="50" spans="1:18" x14ac:dyDescent="0.25">
      <c r="B50" s="51"/>
      <c r="C50" s="48"/>
      <c r="D50" s="48"/>
      <c r="E50" s="48"/>
      <c r="F50" s="48"/>
      <c r="G50" s="48"/>
      <c r="H50" s="48"/>
      <c r="I50" s="48"/>
      <c r="J50" s="48"/>
      <c r="K50" s="48"/>
      <c r="L50" s="49"/>
      <c r="M50" s="9"/>
    </row>
    <row r="51" spans="1:18" s="10" customFormat="1" x14ac:dyDescent="0.25">
      <c r="A51" s="7"/>
      <c r="B51" s="393" t="s">
        <v>16</v>
      </c>
      <c r="C51" s="394"/>
      <c r="D51" s="394"/>
      <c r="E51" s="394"/>
      <c r="F51" s="394"/>
      <c r="G51" s="394"/>
      <c r="H51" s="394"/>
      <c r="I51" s="394"/>
      <c r="J51" s="394"/>
      <c r="K51" s="394"/>
      <c r="L51" s="395"/>
      <c r="M51" s="52"/>
    </row>
    <row r="52" spans="1:18" x14ac:dyDescent="0.25">
      <c r="B52" s="53"/>
      <c r="C52" s="29"/>
      <c r="D52" s="29"/>
      <c r="E52" s="29"/>
      <c r="F52" s="29"/>
      <c r="G52" s="29"/>
      <c r="H52" s="29"/>
      <c r="I52" s="29"/>
      <c r="J52" s="29"/>
      <c r="K52" s="29"/>
      <c r="L52" s="42"/>
      <c r="M52" s="9"/>
    </row>
    <row r="53" spans="1:18" x14ac:dyDescent="0.25">
      <c r="B53" s="410" t="str">
        <f>IF(Intro!$G$29="English",O53,P53)</f>
        <v>Indiquez la proportion de la valeur d'achat nette rendue de vos importations qui est représentée par les frais de livraison.</v>
      </c>
      <c r="C53" s="411"/>
      <c r="D53" s="411"/>
      <c r="E53" s="411"/>
      <c r="F53" s="411"/>
      <c r="G53" s="411"/>
      <c r="H53" s="411"/>
      <c r="I53" s="411"/>
      <c r="J53" s="411"/>
      <c r="K53" s="411"/>
      <c r="L53" s="412"/>
      <c r="M53" s="9"/>
      <c r="O53" s="9" t="s">
        <v>792</v>
      </c>
      <c r="P53" s="9" t="s">
        <v>793</v>
      </c>
    </row>
    <row r="54" spans="1:18" x14ac:dyDescent="0.25">
      <c r="B54" s="255"/>
      <c r="C54" s="256"/>
      <c r="D54" s="256"/>
      <c r="E54" s="256"/>
      <c r="F54" s="256"/>
      <c r="G54" s="256"/>
      <c r="H54" s="256"/>
      <c r="I54" s="256"/>
      <c r="J54" s="256"/>
      <c r="K54" s="256"/>
      <c r="L54" s="257"/>
      <c r="M54" s="9"/>
      <c r="O54" s="17"/>
    </row>
    <row r="55" spans="1:18" x14ac:dyDescent="0.25">
      <c r="B55" s="53"/>
      <c r="C55" s="29"/>
      <c r="D55" s="29"/>
      <c r="E55" s="29"/>
      <c r="F55" s="29"/>
      <c r="G55" s="29"/>
      <c r="H55" s="29"/>
      <c r="I55" s="29"/>
      <c r="J55" s="29"/>
      <c r="K55" s="29"/>
      <c r="L55" s="42"/>
      <c r="M55" s="9"/>
    </row>
    <row r="56" spans="1:18" x14ac:dyDescent="0.25">
      <c r="B56" s="43"/>
      <c r="C56" s="44"/>
      <c r="D56" s="25"/>
      <c r="E56" s="466">
        <f>Variables!$B$6</f>
        <v>2023</v>
      </c>
      <c r="F56" s="466">
        <f>E56+1</f>
        <v>2024</v>
      </c>
      <c r="G56" s="466">
        <f>F56+1</f>
        <v>2025</v>
      </c>
      <c r="H56" s="29"/>
      <c r="I56" s="29"/>
      <c r="J56" s="27"/>
      <c r="K56" s="27"/>
      <c r="L56" s="50"/>
      <c r="M56" s="9"/>
      <c r="O56" s="17"/>
    </row>
    <row r="57" spans="1:18" x14ac:dyDescent="0.25">
      <c r="B57" s="43"/>
      <c r="C57" s="44"/>
      <c r="D57" s="25"/>
      <c r="E57" s="456"/>
      <c r="F57" s="456"/>
      <c r="G57" s="456"/>
      <c r="H57" s="29"/>
      <c r="I57" s="29"/>
      <c r="J57" s="27"/>
      <c r="K57" s="27"/>
      <c r="L57" s="50"/>
      <c r="M57" s="9"/>
      <c r="O57" s="17"/>
    </row>
    <row r="58" spans="1:18" x14ac:dyDescent="0.25">
      <c r="B58" s="419" t="str">
        <f>IF(Intro!$G$29="English",O58,P58)</f>
        <v>Coût de livraison</v>
      </c>
      <c r="C58" s="420"/>
      <c r="D58" s="78" t="s">
        <v>83</v>
      </c>
      <c r="E58" s="102"/>
      <c r="F58" s="102"/>
      <c r="G58" s="102"/>
      <c r="H58" s="29"/>
      <c r="I58" s="29"/>
      <c r="J58" s="27"/>
      <c r="K58" s="27"/>
      <c r="L58" s="50"/>
      <c r="M58" s="9"/>
      <c r="O58" s="9" t="s">
        <v>103</v>
      </c>
      <c r="P58" s="9" t="s">
        <v>104</v>
      </c>
    </row>
    <row r="59" spans="1:18" x14ac:dyDescent="0.25">
      <c r="B59" s="53"/>
      <c r="C59" s="29"/>
      <c r="D59" s="29"/>
      <c r="E59" s="29"/>
      <c r="F59" s="29"/>
      <c r="G59" s="29"/>
      <c r="H59" s="29"/>
      <c r="I59" s="29"/>
      <c r="J59" s="29"/>
      <c r="K59" s="29"/>
      <c r="L59" s="42"/>
      <c r="M59" s="9"/>
    </row>
    <row r="60" spans="1:18" x14ac:dyDescent="0.25">
      <c r="B60" s="410" t="str">
        <f>IF(Intro!$G$29="English",O60,P60)</f>
        <v>Indiquez la proportion de la valeur de vente nette rendue de vos ventes d'importations qui est représentée par les frais de livraison.</v>
      </c>
      <c r="C60" s="411"/>
      <c r="D60" s="411"/>
      <c r="E60" s="411"/>
      <c r="F60" s="411"/>
      <c r="G60" s="411"/>
      <c r="H60" s="411"/>
      <c r="I60" s="411"/>
      <c r="J60" s="411"/>
      <c r="K60" s="411"/>
      <c r="L60" s="412"/>
      <c r="M60" s="9"/>
      <c r="O60" s="114" t="s">
        <v>794</v>
      </c>
      <c r="P60" s="114" t="s">
        <v>864</v>
      </c>
    </row>
    <row r="61" spans="1:18" x14ac:dyDescent="0.25">
      <c r="B61" s="255" t="str">
        <f>B22</f>
        <v>Note - Ne répondez à cette question que si votre entreprise a vendu les marchandises du 1er janvier 2023 au 31 décembre 2025.</v>
      </c>
      <c r="C61" s="256"/>
      <c r="D61" s="256"/>
      <c r="E61" s="256"/>
      <c r="F61" s="256"/>
      <c r="G61" s="256"/>
      <c r="H61" s="256"/>
      <c r="I61" s="256"/>
      <c r="J61" s="256"/>
      <c r="K61" s="256"/>
      <c r="L61" s="257"/>
      <c r="M61" s="9"/>
      <c r="O61" s="17"/>
    </row>
    <row r="62" spans="1:18" x14ac:dyDescent="0.25">
      <c r="B62" s="53"/>
      <c r="C62" s="29"/>
      <c r="D62" s="29"/>
      <c r="E62" s="29"/>
      <c r="F62" s="29"/>
      <c r="G62" s="29"/>
      <c r="H62" s="29"/>
      <c r="I62" s="29"/>
      <c r="J62" s="29"/>
      <c r="K62" s="29"/>
      <c r="L62" s="42"/>
      <c r="M62" s="9"/>
    </row>
    <row r="63" spans="1:18" x14ac:dyDescent="0.25">
      <c r="B63" s="43"/>
      <c r="C63" s="44"/>
      <c r="D63" s="25"/>
      <c r="E63" s="466">
        <f>Variables!$B$6</f>
        <v>2023</v>
      </c>
      <c r="F63" s="466">
        <f>E63+1</f>
        <v>2024</v>
      </c>
      <c r="G63" s="466">
        <f>F63+1</f>
        <v>2025</v>
      </c>
      <c r="H63" s="29"/>
      <c r="I63" s="29"/>
      <c r="J63" s="27"/>
      <c r="K63" s="27"/>
      <c r="L63" s="50"/>
      <c r="M63" s="9"/>
      <c r="O63" s="17"/>
    </row>
    <row r="64" spans="1:18" x14ac:dyDescent="0.25">
      <c r="B64" s="43"/>
      <c r="C64" s="44"/>
      <c r="D64" s="25"/>
      <c r="E64" s="456"/>
      <c r="F64" s="456"/>
      <c r="G64" s="456"/>
      <c r="H64" s="29"/>
      <c r="I64" s="29"/>
      <c r="J64" s="27"/>
      <c r="K64" s="27"/>
      <c r="L64" s="50"/>
      <c r="M64" s="9"/>
      <c r="O64" s="17"/>
    </row>
    <row r="65" spans="1:17" x14ac:dyDescent="0.25">
      <c r="B65" s="419" t="str">
        <f>IF(Intro!$G$29="English",O65,P65)</f>
        <v>Coût de livraison</v>
      </c>
      <c r="C65" s="420"/>
      <c r="D65" s="78" t="s">
        <v>83</v>
      </c>
      <c r="E65" s="102"/>
      <c r="F65" s="102"/>
      <c r="G65" s="102"/>
      <c r="H65" s="29"/>
      <c r="I65" s="29"/>
      <c r="J65" s="27"/>
      <c r="K65" s="27"/>
      <c r="L65" s="50"/>
      <c r="M65" s="9"/>
      <c r="O65" s="9" t="s">
        <v>103</v>
      </c>
      <c r="P65" s="9" t="s">
        <v>104</v>
      </c>
    </row>
    <row r="66" spans="1:17" x14ac:dyDescent="0.25">
      <c r="B66" s="53"/>
      <c r="C66" s="29"/>
      <c r="D66" s="29"/>
      <c r="E66" s="29"/>
      <c r="F66" s="29"/>
      <c r="G66" s="29"/>
      <c r="H66" s="29"/>
      <c r="I66" s="29"/>
      <c r="J66" s="29"/>
      <c r="K66" s="29"/>
      <c r="L66" s="42"/>
      <c r="M66" s="9"/>
    </row>
    <row r="67" spans="1:17" x14ac:dyDescent="0.25">
      <c r="B67" s="410" t="str">
        <f>IF(Intro!$G$29="English",O67,P67)</f>
        <v>Expliquez pourquoi la proportion représentée par les frais de livraison a changé depuis le 1er janvier 2023.</v>
      </c>
      <c r="C67" s="411"/>
      <c r="D67" s="411"/>
      <c r="E67" s="411"/>
      <c r="F67" s="411"/>
      <c r="G67" s="411"/>
      <c r="H67" s="411"/>
      <c r="I67" s="411"/>
      <c r="J67" s="411"/>
      <c r="K67" s="411"/>
      <c r="L67" s="412"/>
      <c r="M67" s="9"/>
      <c r="O67" s="114" t="str">
        <f>"Explain why the proportion represented by delivery costs has changed since January 1, "&amp;Variables!B6&amp;"."</f>
        <v>Explain why the proportion represented by delivery costs has changed since January 1, 2023.</v>
      </c>
      <c r="P67" s="114" t="str">
        <f>"Expliquez pourquoi la proportion représentée par les frais de livraison a changé depuis le 1er janvier "&amp;Variables!B6&amp;"."</f>
        <v>Expliquez pourquoi la proportion représentée par les frais de livraison a changé depuis le 1er janvier 2023.</v>
      </c>
    </row>
    <row r="68" spans="1:17" x14ac:dyDescent="0.25">
      <c r="B68" s="53"/>
      <c r="C68" s="29"/>
      <c r="D68" s="29"/>
      <c r="E68" s="29"/>
      <c r="F68" s="29"/>
      <c r="G68" s="29"/>
      <c r="H68" s="29"/>
      <c r="I68" s="29"/>
      <c r="J68" s="29"/>
      <c r="K68" s="29"/>
      <c r="L68" s="42"/>
      <c r="M68" s="9"/>
    </row>
    <row r="69" spans="1:17" s="10" customFormat="1" x14ac:dyDescent="0.25">
      <c r="A69" s="7"/>
      <c r="B69" s="407"/>
      <c r="C69" s="408"/>
      <c r="D69" s="408"/>
      <c r="E69" s="408"/>
      <c r="F69" s="408"/>
      <c r="G69" s="408"/>
      <c r="H69" s="408"/>
      <c r="I69" s="408"/>
      <c r="J69" s="408"/>
      <c r="K69" s="408"/>
      <c r="L69" s="409"/>
      <c r="M69" s="27"/>
      <c r="Q69" s="9"/>
    </row>
    <row r="70" spans="1:17" s="10" customFormat="1" x14ac:dyDescent="0.25">
      <c r="A70" s="7"/>
      <c r="B70" s="407"/>
      <c r="C70" s="408"/>
      <c r="D70" s="408"/>
      <c r="E70" s="408"/>
      <c r="F70" s="408"/>
      <c r="G70" s="408"/>
      <c r="H70" s="408"/>
      <c r="I70" s="408"/>
      <c r="J70" s="408"/>
      <c r="K70" s="408"/>
      <c r="L70" s="409"/>
      <c r="M70" s="27"/>
      <c r="Q70" s="9"/>
    </row>
    <row r="71" spans="1:17" s="10" customFormat="1" x14ac:dyDescent="0.25">
      <c r="A71" s="7"/>
      <c r="B71" s="407"/>
      <c r="C71" s="408"/>
      <c r="D71" s="408"/>
      <c r="E71" s="408"/>
      <c r="F71" s="408"/>
      <c r="G71" s="408"/>
      <c r="H71" s="408"/>
      <c r="I71" s="408"/>
      <c r="J71" s="408"/>
      <c r="K71" s="408"/>
      <c r="L71" s="409"/>
      <c r="M71" s="27"/>
      <c r="Q71" s="9"/>
    </row>
    <row r="72" spans="1:17" s="10" customFormat="1" x14ac:dyDescent="0.25">
      <c r="A72" s="7"/>
      <c r="B72" s="407"/>
      <c r="C72" s="408"/>
      <c r="D72" s="408"/>
      <c r="E72" s="408"/>
      <c r="F72" s="408"/>
      <c r="G72" s="408"/>
      <c r="H72" s="408"/>
      <c r="I72" s="408"/>
      <c r="J72" s="408"/>
      <c r="K72" s="408"/>
      <c r="L72" s="409"/>
      <c r="M72" s="27"/>
      <c r="Q72" s="9"/>
    </row>
    <row r="73" spans="1:17" s="10" customFormat="1" x14ac:dyDescent="0.25">
      <c r="A73" s="7"/>
      <c r="B73" s="407"/>
      <c r="C73" s="408"/>
      <c r="D73" s="408"/>
      <c r="E73" s="408"/>
      <c r="F73" s="408"/>
      <c r="G73" s="408"/>
      <c r="H73" s="408"/>
      <c r="I73" s="408"/>
      <c r="J73" s="408"/>
      <c r="K73" s="408"/>
      <c r="L73" s="409"/>
      <c r="M73" s="27"/>
      <c r="Q73" s="9"/>
    </row>
    <row r="74" spans="1:17" s="10" customFormat="1" x14ac:dyDescent="0.25">
      <c r="A74" s="7"/>
      <c r="B74" s="407"/>
      <c r="C74" s="408"/>
      <c r="D74" s="408"/>
      <c r="E74" s="408"/>
      <c r="F74" s="408"/>
      <c r="G74" s="408"/>
      <c r="H74" s="408"/>
      <c r="I74" s="408"/>
      <c r="J74" s="408"/>
      <c r="K74" s="408"/>
      <c r="L74" s="409"/>
      <c r="M74" s="27"/>
      <c r="Q74" s="9"/>
    </row>
    <row r="75" spans="1:17" s="10" customFormat="1" x14ac:dyDescent="0.25">
      <c r="A75" s="7"/>
      <c r="B75" s="407"/>
      <c r="C75" s="408"/>
      <c r="D75" s="408"/>
      <c r="E75" s="408"/>
      <c r="F75" s="408"/>
      <c r="G75" s="408"/>
      <c r="H75" s="408"/>
      <c r="I75" s="408"/>
      <c r="J75" s="408"/>
      <c r="K75" s="408"/>
      <c r="L75" s="409"/>
      <c r="M75" s="27"/>
      <c r="Q75" s="9"/>
    </row>
    <row r="76" spans="1:17" s="10" customFormat="1" x14ac:dyDescent="0.25">
      <c r="A76" s="7"/>
      <c r="B76" s="407"/>
      <c r="C76" s="408"/>
      <c r="D76" s="408"/>
      <c r="E76" s="408"/>
      <c r="F76" s="408"/>
      <c r="G76" s="408"/>
      <c r="H76" s="408"/>
      <c r="I76" s="408"/>
      <c r="J76" s="408"/>
      <c r="K76" s="408"/>
      <c r="L76" s="409"/>
      <c r="M76" s="27"/>
      <c r="Q76" s="9"/>
    </row>
    <row r="77" spans="1:17" x14ac:dyDescent="0.25">
      <c r="B77" s="51"/>
      <c r="C77" s="48"/>
      <c r="D77" s="48"/>
      <c r="E77" s="48"/>
      <c r="F77" s="48"/>
      <c r="G77" s="48"/>
      <c r="H77" s="48"/>
      <c r="I77" s="48"/>
      <c r="J77" s="48"/>
      <c r="K77" s="48"/>
      <c r="L77" s="49"/>
      <c r="M77" s="9"/>
    </row>
    <row r="78" spans="1:17" x14ac:dyDescent="0.25">
      <c r="B78" s="388" t="s">
        <v>17</v>
      </c>
      <c r="C78" s="389"/>
      <c r="D78" s="389"/>
      <c r="E78" s="389"/>
      <c r="F78" s="389"/>
      <c r="G78" s="389"/>
      <c r="H78" s="389"/>
      <c r="I78" s="389"/>
      <c r="J78" s="389"/>
      <c r="K78" s="389"/>
      <c r="L78" s="390"/>
      <c r="M78" s="9"/>
    </row>
    <row r="79" spans="1:17" x14ac:dyDescent="0.25">
      <c r="B79" s="15"/>
      <c r="C79" s="25"/>
      <c r="D79" s="26"/>
      <c r="E79" s="26"/>
      <c r="F79" s="26"/>
      <c r="G79" s="26"/>
      <c r="H79" s="26"/>
      <c r="I79" s="26"/>
      <c r="J79" s="26"/>
      <c r="K79" s="26"/>
      <c r="L79" s="16"/>
      <c r="M79" s="9"/>
    </row>
    <row r="80" spans="1:17" ht="20.25" customHeight="1" x14ac:dyDescent="0.25">
      <c r="B80" s="255" t="str">
        <f>IF(Intro!$G$29="English",O80,P80)</f>
        <v>Fournissez le volume et la valeur des stock des marchandises finies importées par votre entreprise.</v>
      </c>
      <c r="C80" s="256"/>
      <c r="D80" s="256"/>
      <c r="E80" s="256"/>
      <c r="F80" s="256"/>
      <c r="G80" s="256"/>
      <c r="H80" s="256"/>
      <c r="I80" s="256"/>
      <c r="J80" s="256"/>
      <c r="K80" s="256"/>
      <c r="L80" s="257"/>
      <c r="M80" s="9"/>
      <c r="O80" s="17" t="s">
        <v>774</v>
      </c>
      <c r="P80" s="17" t="s">
        <v>775</v>
      </c>
    </row>
    <row r="81" spans="1:16" ht="16.5" customHeight="1" x14ac:dyDescent="0.25">
      <c r="B81" s="43"/>
      <c r="C81" s="25"/>
      <c r="D81" s="26"/>
      <c r="E81" s="26"/>
      <c r="F81" s="458" t="str">
        <f>IF(Intro!$G$29="English",O81,P81)</f>
        <v>31 décembre</v>
      </c>
      <c r="G81" s="459"/>
      <c r="H81" s="459"/>
      <c r="I81" s="460"/>
      <c r="J81" s="46"/>
      <c r="K81" s="46"/>
      <c r="L81" s="16"/>
      <c r="M81" s="9"/>
      <c r="O81" s="111" t="s">
        <v>776</v>
      </c>
      <c r="P81" s="9" t="s">
        <v>777</v>
      </c>
    </row>
    <row r="82" spans="1:16" x14ac:dyDescent="0.25">
      <c r="B82" s="43"/>
      <c r="E82" s="25"/>
      <c r="F82" s="456">
        <f>G82-1</f>
        <v>2022</v>
      </c>
      <c r="G82" s="456">
        <f>Variables!$B$6</f>
        <v>2023</v>
      </c>
      <c r="H82" s="456">
        <f>G82+1</f>
        <v>2024</v>
      </c>
      <c r="I82" s="456">
        <f>H82+1</f>
        <v>2025</v>
      </c>
      <c r="J82" s="46"/>
      <c r="K82" s="46"/>
      <c r="L82" s="50"/>
      <c r="M82" s="9"/>
      <c r="O82" s="111" t="s">
        <v>778</v>
      </c>
      <c r="P82" s="9" t="s">
        <v>779</v>
      </c>
    </row>
    <row r="83" spans="1:16" ht="15" thickBot="1" x14ac:dyDescent="0.3">
      <c r="B83" s="43"/>
      <c r="E83" s="25"/>
      <c r="F83" s="457"/>
      <c r="G83" s="457"/>
      <c r="H83" s="457"/>
      <c r="I83" s="457"/>
      <c r="J83" s="46"/>
      <c r="K83" s="46"/>
      <c r="L83" s="50"/>
      <c r="M83" s="9"/>
      <c r="O83" s="17"/>
    </row>
    <row r="84" spans="1:16" ht="15" customHeight="1" x14ac:dyDescent="0.25">
      <c r="B84" s="461" t="str">
        <f>IF(Intro!$G$29="English",O84,P84)</f>
        <v>Stock de clôture</v>
      </c>
      <c r="C84" s="462"/>
      <c r="D84" s="450" t="str">
        <f>IF(Intro!$G$29="English",Variables!$B$23,Variables!$C$23)</f>
        <v>000 pi. ca.</v>
      </c>
      <c r="E84" s="451"/>
      <c r="F84" s="101"/>
      <c r="G84" s="101"/>
      <c r="H84" s="101"/>
      <c r="I84" s="101"/>
      <c r="J84" s="46"/>
      <c r="K84" s="46"/>
      <c r="L84" s="50"/>
      <c r="M84" s="9"/>
      <c r="O84" s="9" t="s">
        <v>102</v>
      </c>
      <c r="P84" s="9" t="s">
        <v>302</v>
      </c>
    </row>
    <row r="85" spans="1:16" x14ac:dyDescent="0.25">
      <c r="B85" s="260"/>
      <c r="C85" s="463"/>
      <c r="D85" s="452" t="s">
        <v>145</v>
      </c>
      <c r="E85" s="453"/>
      <c r="F85" s="100"/>
      <c r="G85" s="100"/>
      <c r="H85" s="100"/>
      <c r="I85" s="100"/>
      <c r="J85" s="46"/>
      <c r="K85" s="46"/>
      <c r="L85" s="50"/>
      <c r="M85" s="9"/>
    </row>
    <row r="86" spans="1:16" ht="15.75" customHeight="1" thickBot="1" x14ac:dyDescent="0.3">
      <c r="B86" s="464"/>
      <c r="C86" s="465"/>
      <c r="D86" s="454" t="str">
        <f>"$ / "&amp;IF(Intro!$G$29="English",Variables!$B$24,Variables!$C$24)</f>
        <v>$ / 000 pi. ca.</v>
      </c>
      <c r="E86" s="455"/>
      <c r="F86" s="118" t="str">
        <f>IF(F84=0,"-",F85/F84)</f>
        <v>-</v>
      </c>
      <c r="G86" s="118" t="str">
        <f>IF(G84=0,"-",G85/G84)</f>
        <v>-</v>
      </c>
      <c r="H86" s="118" t="str">
        <f>IF(H84=0,"-",H85/H84)</f>
        <v>-</v>
      </c>
      <c r="I86" s="118" t="str">
        <f>IF(I84=0,"-",I85/I84)</f>
        <v>-</v>
      </c>
      <c r="J86" s="46"/>
      <c r="K86" s="46"/>
      <c r="L86" s="50"/>
      <c r="M86" s="9"/>
    </row>
    <row r="87" spans="1:16" x14ac:dyDescent="0.25">
      <c r="B87" s="51"/>
      <c r="C87" s="48"/>
      <c r="D87" s="48"/>
      <c r="E87" s="48"/>
      <c r="F87" s="48"/>
      <c r="G87" s="48"/>
      <c r="H87" s="48"/>
      <c r="I87" s="48"/>
      <c r="J87" s="48"/>
      <c r="K87" s="48"/>
      <c r="L87" s="49"/>
      <c r="M87" s="9"/>
    </row>
    <row r="88" spans="1:16" s="10" customFormat="1" x14ac:dyDescent="0.25">
      <c r="A88" s="7"/>
      <c r="B88" s="393" t="s">
        <v>18</v>
      </c>
      <c r="C88" s="394"/>
      <c r="D88" s="394"/>
      <c r="E88" s="394"/>
      <c r="F88" s="394"/>
      <c r="G88" s="394"/>
      <c r="H88" s="394"/>
      <c r="I88" s="394"/>
      <c r="J88" s="394"/>
      <c r="K88" s="394"/>
      <c r="L88" s="395"/>
      <c r="M88" s="52"/>
    </row>
    <row r="89" spans="1:16" x14ac:dyDescent="0.25">
      <c r="B89" s="53"/>
      <c r="C89" s="29"/>
      <c r="D89" s="29"/>
      <c r="E89" s="29"/>
      <c r="F89" s="29"/>
      <c r="G89" s="29"/>
      <c r="H89" s="29"/>
      <c r="I89" s="29"/>
      <c r="J89" s="29"/>
      <c r="K89" s="29"/>
      <c r="L89" s="42"/>
      <c r="M89" s="9"/>
    </row>
    <row r="90" spans="1:16" x14ac:dyDescent="0.25">
      <c r="B90" s="260" t="str">
        <f>IF(Intro!$G$29="English",O90,P90)</f>
        <v>Décrivez comment votre entreprise détermine la valeur des stocks. Fournissez tout changement dans la méthode d'évaluation des stocks ou toute réduction importante de la valeur comptabilisée des stocks depuis le 1er janvier 2023.</v>
      </c>
      <c r="C90" s="261"/>
      <c r="D90" s="261"/>
      <c r="E90" s="261"/>
      <c r="F90" s="261"/>
      <c r="G90" s="261"/>
      <c r="H90" s="261"/>
      <c r="I90" s="261"/>
      <c r="J90" s="261"/>
      <c r="K90" s="261"/>
      <c r="L90" s="262"/>
      <c r="M90" s="9"/>
      <c r="O90" s="9"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90" s="9"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91" spans="1:16" x14ac:dyDescent="0.25">
      <c r="B91" s="260"/>
      <c r="C91" s="261"/>
      <c r="D91" s="261"/>
      <c r="E91" s="261"/>
      <c r="F91" s="261"/>
      <c r="G91" s="261"/>
      <c r="H91" s="261"/>
      <c r="I91" s="261"/>
      <c r="J91" s="261"/>
      <c r="K91" s="261"/>
      <c r="L91" s="262"/>
      <c r="M91" s="9"/>
    </row>
    <row r="92" spans="1:16" x14ac:dyDescent="0.25">
      <c r="B92" s="53"/>
      <c r="C92" s="29"/>
      <c r="D92" s="29"/>
      <c r="E92" s="29"/>
      <c r="F92" s="29"/>
      <c r="G92" s="29"/>
      <c r="H92" s="29"/>
      <c r="I92" s="29"/>
      <c r="J92" s="29"/>
      <c r="K92" s="29"/>
      <c r="L92" s="42"/>
      <c r="M92" s="9"/>
    </row>
    <row r="93" spans="1:16" s="10" customFormat="1" x14ac:dyDescent="0.25">
      <c r="A93" s="7"/>
      <c r="B93" s="407"/>
      <c r="C93" s="408"/>
      <c r="D93" s="408"/>
      <c r="E93" s="408"/>
      <c r="F93" s="408"/>
      <c r="G93" s="408"/>
      <c r="H93" s="408"/>
      <c r="I93" s="408"/>
      <c r="J93" s="408"/>
      <c r="K93" s="408"/>
      <c r="L93" s="409"/>
      <c r="M93" s="27"/>
    </row>
    <row r="94" spans="1:16" s="10" customFormat="1" x14ac:dyDescent="0.25">
      <c r="A94" s="7"/>
      <c r="B94" s="407"/>
      <c r="C94" s="408"/>
      <c r="D94" s="408"/>
      <c r="E94" s="408"/>
      <c r="F94" s="408"/>
      <c r="G94" s="408"/>
      <c r="H94" s="408"/>
      <c r="I94" s="408"/>
      <c r="J94" s="408"/>
      <c r="K94" s="408"/>
      <c r="L94" s="409"/>
      <c r="M94" s="27"/>
    </row>
    <row r="95" spans="1:16" s="10" customFormat="1" x14ac:dyDescent="0.25">
      <c r="A95" s="7"/>
      <c r="B95" s="407"/>
      <c r="C95" s="408"/>
      <c r="D95" s="408"/>
      <c r="E95" s="408"/>
      <c r="F95" s="408"/>
      <c r="G95" s="408"/>
      <c r="H95" s="408"/>
      <c r="I95" s="408"/>
      <c r="J95" s="408"/>
      <c r="K95" s="408"/>
      <c r="L95" s="409"/>
      <c r="M95" s="27"/>
    </row>
    <row r="96" spans="1:16" s="10" customFormat="1" x14ac:dyDescent="0.25">
      <c r="A96" s="7"/>
      <c r="B96" s="407"/>
      <c r="C96" s="408"/>
      <c r="D96" s="408"/>
      <c r="E96" s="408"/>
      <c r="F96" s="408"/>
      <c r="G96" s="408"/>
      <c r="H96" s="408"/>
      <c r="I96" s="408"/>
      <c r="J96" s="408"/>
      <c r="K96" s="408"/>
      <c r="L96" s="409"/>
      <c r="M96" s="27"/>
    </row>
    <row r="97" spans="1:16" s="10" customFormat="1" x14ac:dyDescent="0.25">
      <c r="A97" s="7"/>
      <c r="B97" s="407"/>
      <c r="C97" s="408"/>
      <c r="D97" s="408"/>
      <c r="E97" s="408"/>
      <c r="F97" s="408"/>
      <c r="G97" s="408"/>
      <c r="H97" s="408"/>
      <c r="I97" s="408"/>
      <c r="J97" s="408"/>
      <c r="K97" s="408"/>
      <c r="L97" s="409"/>
      <c r="M97" s="27"/>
    </row>
    <row r="98" spans="1:16" s="10" customFormat="1" x14ac:dyDescent="0.25">
      <c r="A98" s="7"/>
      <c r="B98" s="407"/>
      <c r="C98" s="408"/>
      <c r="D98" s="408"/>
      <c r="E98" s="408"/>
      <c r="F98" s="408"/>
      <c r="G98" s="408"/>
      <c r="H98" s="408"/>
      <c r="I98" s="408"/>
      <c r="J98" s="408"/>
      <c r="K98" s="408"/>
      <c r="L98" s="409"/>
      <c r="M98" s="27"/>
    </row>
    <row r="99" spans="1:16" s="10" customFormat="1" x14ac:dyDescent="0.25">
      <c r="A99" s="7"/>
      <c r="B99" s="407"/>
      <c r="C99" s="408"/>
      <c r="D99" s="408"/>
      <c r="E99" s="408"/>
      <c r="F99" s="408"/>
      <c r="G99" s="408"/>
      <c r="H99" s="408"/>
      <c r="I99" s="408"/>
      <c r="J99" s="408"/>
      <c r="K99" s="408"/>
      <c r="L99" s="409"/>
      <c r="M99" s="27"/>
    </row>
    <row r="100" spans="1:16" s="10" customFormat="1" x14ac:dyDescent="0.25">
      <c r="A100" s="7"/>
      <c r="B100" s="407"/>
      <c r="C100" s="408"/>
      <c r="D100" s="408"/>
      <c r="E100" s="408"/>
      <c r="F100" s="408"/>
      <c r="G100" s="408"/>
      <c r="H100" s="408"/>
      <c r="I100" s="408"/>
      <c r="J100" s="408"/>
      <c r="K100" s="408"/>
      <c r="L100" s="409"/>
      <c r="M100" s="27"/>
    </row>
    <row r="101" spans="1:16" x14ac:dyDescent="0.25">
      <c r="B101" s="51"/>
      <c r="C101" s="48"/>
      <c r="D101" s="48"/>
      <c r="E101" s="48"/>
      <c r="F101" s="48"/>
      <c r="G101" s="48"/>
      <c r="H101" s="48"/>
      <c r="I101" s="48"/>
      <c r="J101" s="48"/>
      <c r="K101" s="48"/>
      <c r="L101" s="49"/>
      <c r="M101" s="9"/>
    </row>
    <row r="102" spans="1:16" s="10" customFormat="1" x14ac:dyDescent="0.25">
      <c r="A102" s="7"/>
      <c r="B102" s="393" t="s">
        <v>19</v>
      </c>
      <c r="C102" s="394"/>
      <c r="D102" s="394"/>
      <c r="E102" s="394"/>
      <c r="F102" s="394"/>
      <c r="G102" s="394"/>
      <c r="H102" s="394"/>
      <c r="I102" s="394"/>
      <c r="J102" s="394"/>
      <c r="K102" s="394"/>
      <c r="L102" s="395"/>
      <c r="M102" s="52"/>
    </row>
    <row r="103" spans="1:16" x14ac:dyDescent="0.25">
      <c r="B103" s="53"/>
      <c r="C103" s="29"/>
      <c r="D103" s="29"/>
      <c r="E103" s="29"/>
      <c r="F103" s="29"/>
      <c r="G103" s="29"/>
      <c r="H103" s="29"/>
      <c r="I103" s="29"/>
      <c r="J103" s="29"/>
      <c r="K103" s="29"/>
      <c r="L103" s="42"/>
      <c r="M103" s="9"/>
    </row>
    <row r="104" spans="1:16" x14ac:dyDescent="0.25">
      <c r="B104" s="260" t="str">
        <f>IF(Intro!$G$29="English",O104,P104)</f>
        <v>Décrivez tout changement dans le volume des stocks des marchandises maintenus par votre entreprise depuis le 1er janvier 2023 et indiquez si ces changements ont eu une incidence quelconque sur la capacité de votre entreprise à fournir ses clients.</v>
      </c>
      <c r="C104" s="261"/>
      <c r="D104" s="261"/>
      <c r="E104" s="261"/>
      <c r="F104" s="261"/>
      <c r="G104" s="261"/>
      <c r="H104" s="261"/>
      <c r="I104" s="261"/>
      <c r="J104" s="261"/>
      <c r="K104" s="261"/>
      <c r="L104" s="262"/>
      <c r="M104" s="9"/>
      <c r="O104" s="9"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104" s="9"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105" spans="1:16" x14ac:dyDescent="0.25">
      <c r="B105" s="260"/>
      <c r="C105" s="261"/>
      <c r="D105" s="261"/>
      <c r="E105" s="261"/>
      <c r="F105" s="261"/>
      <c r="G105" s="261"/>
      <c r="H105" s="261"/>
      <c r="I105" s="261"/>
      <c r="J105" s="261"/>
      <c r="K105" s="261"/>
      <c r="L105" s="262"/>
      <c r="M105" s="9"/>
    </row>
    <row r="106" spans="1:16" x14ac:dyDescent="0.25">
      <c r="B106" s="53"/>
      <c r="C106" s="29"/>
      <c r="D106" s="29"/>
      <c r="E106" s="29"/>
      <c r="F106" s="29"/>
      <c r="G106" s="29"/>
      <c r="H106" s="29"/>
      <c r="I106" s="29"/>
      <c r="J106" s="29"/>
      <c r="K106" s="29"/>
      <c r="L106" s="42"/>
      <c r="M106" s="9"/>
    </row>
    <row r="107" spans="1:16" s="10" customFormat="1" x14ac:dyDescent="0.25">
      <c r="A107" s="7"/>
      <c r="B107" s="407"/>
      <c r="C107" s="408"/>
      <c r="D107" s="408"/>
      <c r="E107" s="408"/>
      <c r="F107" s="408"/>
      <c r="G107" s="408"/>
      <c r="H107" s="408"/>
      <c r="I107" s="408"/>
      <c r="J107" s="408"/>
      <c r="K107" s="408"/>
      <c r="L107" s="409"/>
      <c r="M107" s="27"/>
    </row>
    <row r="108" spans="1:16" s="10" customFormat="1" x14ac:dyDescent="0.25">
      <c r="A108" s="7"/>
      <c r="B108" s="407"/>
      <c r="C108" s="408"/>
      <c r="D108" s="408"/>
      <c r="E108" s="408"/>
      <c r="F108" s="408"/>
      <c r="G108" s="408"/>
      <c r="H108" s="408"/>
      <c r="I108" s="408"/>
      <c r="J108" s="408"/>
      <c r="K108" s="408"/>
      <c r="L108" s="409"/>
      <c r="M108" s="27"/>
    </row>
    <row r="109" spans="1:16" s="10" customFormat="1" x14ac:dyDescent="0.25">
      <c r="A109" s="7"/>
      <c r="B109" s="407"/>
      <c r="C109" s="408"/>
      <c r="D109" s="408"/>
      <c r="E109" s="408"/>
      <c r="F109" s="408"/>
      <c r="G109" s="408"/>
      <c r="H109" s="408"/>
      <c r="I109" s="408"/>
      <c r="J109" s="408"/>
      <c r="K109" s="408"/>
      <c r="L109" s="409"/>
      <c r="M109" s="27"/>
    </row>
    <row r="110" spans="1:16" s="10" customFormat="1" x14ac:dyDescent="0.25">
      <c r="A110" s="7"/>
      <c r="B110" s="407"/>
      <c r="C110" s="408"/>
      <c r="D110" s="408"/>
      <c r="E110" s="408"/>
      <c r="F110" s="408"/>
      <c r="G110" s="408"/>
      <c r="H110" s="408"/>
      <c r="I110" s="408"/>
      <c r="J110" s="408"/>
      <c r="K110" s="408"/>
      <c r="L110" s="409"/>
      <c r="M110" s="27"/>
    </row>
    <row r="111" spans="1:16" s="10" customFormat="1" x14ac:dyDescent="0.25">
      <c r="A111" s="7"/>
      <c r="B111" s="407"/>
      <c r="C111" s="408"/>
      <c r="D111" s="408"/>
      <c r="E111" s="408"/>
      <c r="F111" s="408"/>
      <c r="G111" s="408"/>
      <c r="H111" s="408"/>
      <c r="I111" s="408"/>
      <c r="J111" s="408"/>
      <c r="K111" s="408"/>
      <c r="L111" s="409"/>
      <c r="M111" s="27"/>
    </row>
    <row r="112" spans="1:16" s="10" customFormat="1" x14ac:dyDescent="0.25">
      <c r="A112" s="7"/>
      <c r="B112" s="407"/>
      <c r="C112" s="408"/>
      <c r="D112" s="408"/>
      <c r="E112" s="408"/>
      <c r="F112" s="408"/>
      <c r="G112" s="408"/>
      <c r="H112" s="408"/>
      <c r="I112" s="408"/>
      <c r="J112" s="408"/>
      <c r="K112" s="408"/>
      <c r="L112" s="409"/>
      <c r="M112" s="27"/>
    </row>
    <row r="113" spans="1:16" s="10" customFormat="1" x14ac:dyDescent="0.25">
      <c r="A113" s="7"/>
      <c r="B113" s="407"/>
      <c r="C113" s="408"/>
      <c r="D113" s="408"/>
      <c r="E113" s="408"/>
      <c r="F113" s="408"/>
      <c r="G113" s="408"/>
      <c r="H113" s="408"/>
      <c r="I113" s="408"/>
      <c r="J113" s="408"/>
      <c r="K113" s="408"/>
      <c r="L113" s="409"/>
      <c r="M113" s="27"/>
    </row>
    <row r="114" spans="1:16" s="10" customFormat="1" x14ac:dyDescent="0.25">
      <c r="A114" s="7"/>
      <c r="B114" s="407"/>
      <c r="C114" s="408"/>
      <c r="D114" s="408"/>
      <c r="E114" s="408"/>
      <c r="F114" s="408"/>
      <c r="G114" s="408"/>
      <c r="H114" s="408"/>
      <c r="I114" s="408"/>
      <c r="J114" s="408"/>
      <c r="K114" s="408"/>
      <c r="L114" s="409"/>
      <c r="M114" s="27"/>
    </row>
    <row r="115" spans="1:16" x14ac:dyDescent="0.25">
      <c r="B115" s="51"/>
      <c r="C115" s="48"/>
      <c r="D115" s="48"/>
      <c r="E115" s="48"/>
      <c r="F115" s="48"/>
      <c r="G115" s="48"/>
      <c r="H115" s="48"/>
      <c r="I115" s="48"/>
      <c r="J115" s="48"/>
      <c r="K115" s="48"/>
      <c r="L115" s="49"/>
      <c r="M115" s="9"/>
    </row>
    <row r="116" spans="1:16" s="10" customFormat="1" x14ac:dyDescent="0.25">
      <c r="A116" s="7"/>
      <c r="B116" s="393" t="s">
        <v>20</v>
      </c>
      <c r="C116" s="394"/>
      <c r="D116" s="394"/>
      <c r="E116" s="394"/>
      <c r="F116" s="394"/>
      <c r="G116" s="394"/>
      <c r="H116" s="394"/>
      <c r="I116" s="394"/>
      <c r="J116" s="394"/>
      <c r="K116" s="394"/>
      <c r="L116" s="395"/>
      <c r="M116" s="52"/>
    </row>
    <row r="117" spans="1:16" x14ac:dyDescent="0.25">
      <c r="B117" s="53"/>
      <c r="C117" s="29"/>
      <c r="D117" s="29"/>
      <c r="E117" s="29"/>
      <c r="F117" s="29"/>
      <c r="G117" s="29"/>
      <c r="H117" s="29"/>
      <c r="I117" s="29"/>
      <c r="J117" s="29"/>
      <c r="K117" s="29"/>
      <c r="L117" s="42"/>
      <c r="M117" s="9"/>
    </row>
    <row r="118" spans="1:16" x14ac:dyDescent="0.25">
      <c r="B118" s="260" t="str">
        <f>IF(Intro!$G$29="English",O118,P118)</f>
        <v>Décrivez tout changement dans le volume des stocks des marchandises maintenus par votre entreprise selon la période de l’année.</v>
      </c>
      <c r="C118" s="261"/>
      <c r="D118" s="261"/>
      <c r="E118" s="261"/>
      <c r="F118" s="261"/>
      <c r="G118" s="261"/>
      <c r="H118" s="261"/>
      <c r="I118" s="261"/>
      <c r="J118" s="261"/>
      <c r="K118" s="261"/>
      <c r="L118" s="262"/>
      <c r="M118" s="9"/>
      <c r="O118" s="114" t="str">
        <f>"Describe any changes to your firm’s inventory level of the goods according to the time of the year."</f>
        <v>Describe any changes to your firm’s inventory level of the goods according to the time of the year.</v>
      </c>
      <c r="P118" s="114" t="str">
        <f>"Décrivez tout changement dans le volume des stocks des marchandises maintenus par votre entreprise selon la période de l’année."</f>
        <v>Décrivez tout changement dans le volume des stocks des marchandises maintenus par votre entreprise selon la période de l’année.</v>
      </c>
    </row>
    <row r="119" spans="1:16" x14ac:dyDescent="0.25">
      <c r="B119" s="260"/>
      <c r="C119" s="261"/>
      <c r="D119" s="261"/>
      <c r="E119" s="261"/>
      <c r="F119" s="261"/>
      <c r="G119" s="261"/>
      <c r="H119" s="261"/>
      <c r="I119" s="261"/>
      <c r="J119" s="261"/>
      <c r="K119" s="261"/>
      <c r="L119" s="262"/>
      <c r="M119" s="9"/>
    </row>
    <row r="120" spans="1:16" x14ac:dyDescent="0.25">
      <c r="B120" s="53"/>
      <c r="C120" s="29"/>
      <c r="D120" s="29"/>
      <c r="E120" s="29"/>
      <c r="F120" s="29"/>
      <c r="G120" s="29"/>
      <c r="H120" s="29"/>
      <c r="I120" s="29"/>
      <c r="J120" s="29"/>
      <c r="K120" s="29"/>
      <c r="L120" s="42"/>
      <c r="M120" s="9"/>
    </row>
    <row r="121" spans="1:16" s="10" customFormat="1" x14ac:dyDescent="0.25">
      <c r="A121" s="7"/>
      <c r="B121" s="407"/>
      <c r="C121" s="408"/>
      <c r="D121" s="408"/>
      <c r="E121" s="408"/>
      <c r="F121" s="408"/>
      <c r="G121" s="408"/>
      <c r="H121" s="408"/>
      <c r="I121" s="408"/>
      <c r="J121" s="408"/>
      <c r="K121" s="408"/>
      <c r="L121" s="409"/>
      <c r="M121" s="27"/>
    </row>
    <row r="122" spans="1:16" s="10" customFormat="1" x14ac:dyDescent="0.25">
      <c r="A122" s="7"/>
      <c r="B122" s="407"/>
      <c r="C122" s="408"/>
      <c r="D122" s="408"/>
      <c r="E122" s="408"/>
      <c r="F122" s="408"/>
      <c r="G122" s="408"/>
      <c r="H122" s="408"/>
      <c r="I122" s="408"/>
      <c r="J122" s="408"/>
      <c r="K122" s="408"/>
      <c r="L122" s="409"/>
      <c r="M122" s="27"/>
    </row>
    <row r="123" spans="1:16" s="10" customFormat="1" x14ac:dyDescent="0.25">
      <c r="A123" s="7"/>
      <c r="B123" s="407"/>
      <c r="C123" s="408"/>
      <c r="D123" s="408"/>
      <c r="E123" s="408"/>
      <c r="F123" s="408"/>
      <c r="G123" s="408"/>
      <c r="H123" s="408"/>
      <c r="I123" s="408"/>
      <c r="J123" s="408"/>
      <c r="K123" s="408"/>
      <c r="L123" s="409"/>
      <c r="M123" s="27"/>
    </row>
    <row r="124" spans="1:16" s="10" customFormat="1" x14ac:dyDescent="0.25">
      <c r="A124" s="7"/>
      <c r="B124" s="407"/>
      <c r="C124" s="408"/>
      <c r="D124" s="408"/>
      <c r="E124" s="408"/>
      <c r="F124" s="408"/>
      <c r="G124" s="408"/>
      <c r="H124" s="408"/>
      <c r="I124" s="408"/>
      <c r="J124" s="408"/>
      <c r="K124" s="408"/>
      <c r="L124" s="409"/>
      <c r="M124" s="27"/>
    </row>
    <row r="125" spans="1:16" s="10" customFormat="1" x14ac:dyDescent="0.25">
      <c r="A125" s="7"/>
      <c r="B125" s="407"/>
      <c r="C125" s="408"/>
      <c r="D125" s="408"/>
      <c r="E125" s="408"/>
      <c r="F125" s="408"/>
      <c r="G125" s="408"/>
      <c r="H125" s="408"/>
      <c r="I125" s="408"/>
      <c r="J125" s="408"/>
      <c r="K125" s="408"/>
      <c r="L125" s="409"/>
      <c r="M125" s="27"/>
    </row>
    <row r="126" spans="1:16" s="10" customFormat="1" x14ac:dyDescent="0.25">
      <c r="A126" s="7"/>
      <c r="B126" s="407"/>
      <c r="C126" s="408"/>
      <c r="D126" s="408"/>
      <c r="E126" s="408"/>
      <c r="F126" s="408"/>
      <c r="G126" s="408"/>
      <c r="H126" s="408"/>
      <c r="I126" s="408"/>
      <c r="J126" s="408"/>
      <c r="K126" s="408"/>
      <c r="L126" s="409"/>
      <c r="M126" s="27"/>
    </row>
    <row r="127" spans="1:16" s="10" customFormat="1" x14ac:dyDescent="0.25">
      <c r="A127" s="7"/>
      <c r="B127" s="407"/>
      <c r="C127" s="408"/>
      <c r="D127" s="408"/>
      <c r="E127" s="408"/>
      <c r="F127" s="408"/>
      <c r="G127" s="408"/>
      <c r="H127" s="408"/>
      <c r="I127" s="408"/>
      <c r="J127" s="408"/>
      <c r="K127" s="408"/>
      <c r="L127" s="409"/>
      <c r="M127" s="27"/>
    </row>
    <row r="128" spans="1:16" s="10" customFormat="1" x14ac:dyDescent="0.25">
      <c r="A128" s="7"/>
      <c r="B128" s="407"/>
      <c r="C128" s="408"/>
      <c r="D128" s="408"/>
      <c r="E128" s="408"/>
      <c r="F128" s="408"/>
      <c r="G128" s="408"/>
      <c r="H128" s="408"/>
      <c r="I128" s="408"/>
      <c r="J128" s="408"/>
      <c r="K128" s="408"/>
      <c r="L128" s="409"/>
      <c r="M128" s="27"/>
    </row>
    <row r="129" spans="1:21" x14ac:dyDescent="0.25">
      <c r="B129" s="51"/>
      <c r="C129" s="48"/>
      <c r="D129" s="48"/>
      <c r="E129" s="48"/>
      <c r="F129" s="48"/>
      <c r="G129" s="48"/>
      <c r="H129" s="48"/>
      <c r="I129" s="48"/>
      <c r="J129" s="48"/>
      <c r="K129" s="48"/>
      <c r="L129" s="49"/>
      <c r="M129" s="9"/>
    </row>
    <row r="130" spans="1:21" s="10" customFormat="1" x14ac:dyDescent="0.25">
      <c r="A130" s="7"/>
      <c r="B130" s="393" t="s">
        <v>788</v>
      </c>
      <c r="C130" s="394"/>
      <c r="D130" s="394"/>
      <c r="E130" s="394"/>
      <c r="F130" s="394"/>
      <c r="G130" s="394"/>
      <c r="H130" s="394"/>
      <c r="I130" s="394"/>
      <c r="J130" s="394"/>
      <c r="K130" s="394"/>
      <c r="L130" s="395"/>
      <c r="M130" s="52"/>
    </row>
    <row r="131" spans="1:21" s="27" customFormat="1" x14ac:dyDescent="0.25">
      <c r="A131" s="35"/>
      <c r="B131" s="260" t="str">
        <f>IF(Intro!$G$29="English",O131,P131)</f>
        <v>Pour les marchandises comme définies dans la description du produit de l'onglet Intro, indiquez les produits les plus importants (en volume) vendus par votre entreprise en 2025 et indiquez la part (%) de chaque produit par rapport aux ventes totales des marchandises de votre entreprise au Canada en 2025.</v>
      </c>
      <c r="C131" s="261"/>
      <c r="D131" s="261"/>
      <c r="E131" s="261"/>
      <c r="F131" s="261"/>
      <c r="G131" s="261"/>
      <c r="H131" s="261"/>
      <c r="I131" s="261"/>
      <c r="J131" s="261"/>
      <c r="K131" s="261"/>
      <c r="L131" s="262"/>
      <c r="O131" s="9" t="s">
        <v>907</v>
      </c>
      <c r="P131" s="9" t="s">
        <v>906</v>
      </c>
      <c r="Q131" s="9"/>
      <c r="R131" s="9"/>
      <c r="S131" s="9"/>
      <c r="T131" s="9"/>
      <c r="U131" s="9"/>
    </row>
    <row r="132" spans="1:21" s="27" customFormat="1" x14ac:dyDescent="0.25">
      <c r="A132" s="35"/>
      <c r="B132" s="260"/>
      <c r="C132" s="261"/>
      <c r="D132" s="261"/>
      <c r="E132" s="261"/>
      <c r="F132" s="261"/>
      <c r="G132" s="261"/>
      <c r="H132" s="261"/>
      <c r="I132" s="261"/>
      <c r="J132" s="261"/>
      <c r="K132" s="261"/>
      <c r="L132" s="262"/>
      <c r="O132" s="9"/>
      <c r="P132" s="9"/>
      <c r="Q132" s="9"/>
      <c r="R132" s="9"/>
      <c r="S132" s="9"/>
      <c r="T132" s="9"/>
      <c r="U132" s="9"/>
    </row>
    <row r="133" spans="1:21" s="27" customFormat="1" x14ac:dyDescent="0.25">
      <c r="A133" s="35"/>
      <c r="B133" s="260"/>
      <c r="C133" s="261"/>
      <c r="D133" s="261"/>
      <c r="E133" s="261"/>
      <c r="F133" s="261"/>
      <c r="G133" s="261"/>
      <c r="H133" s="261"/>
      <c r="I133" s="261"/>
      <c r="J133" s="261"/>
      <c r="K133" s="261"/>
      <c r="L133" s="262"/>
      <c r="O133" s="9"/>
      <c r="P133" s="9"/>
      <c r="Q133" s="9"/>
      <c r="R133" s="9"/>
      <c r="S133" s="9"/>
      <c r="T133" s="9"/>
      <c r="U133" s="9"/>
    </row>
    <row r="134" spans="1:21" s="27" customFormat="1" x14ac:dyDescent="0.25">
      <c r="A134" s="35"/>
      <c r="B134" s="39"/>
      <c r="C134" s="61"/>
      <c r="D134" s="61"/>
      <c r="E134" s="61"/>
      <c r="F134" s="61"/>
      <c r="G134" s="61"/>
      <c r="H134" s="61"/>
      <c r="I134" s="61"/>
      <c r="J134" s="61"/>
      <c r="K134" s="61"/>
      <c r="L134" s="40"/>
      <c r="O134" s="9"/>
      <c r="P134" s="9"/>
      <c r="Q134" s="9"/>
      <c r="R134" s="9"/>
      <c r="S134" s="9"/>
      <c r="T134" s="9"/>
      <c r="U134" s="9"/>
    </row>
    <row r="135" spans="1:21" ht="14.25" customHeight="1" x14ac:dyDescent="0.25">
      <c r="B135" s="385"/>
      <c r="C135" s="438" t="str">
        <f>IF(Intro!$G$29="English",O135,P135)</f>
        <v>Produit</v>
      </c>
      <c r="D135" s="439"/>
      <c r="E135" s="439"/>
      <c r="F135" s="439"/>
      <c r="G135" s="439"/>
      <c r="H135" s="439"/>
      <c r="I135" s="440"/>
      <c r="J135" s="396" t="str">
        <f>IF(Intro!$G$29="English",O138,P138)</f>
        <v>% des ventes totales des marchandises en 2025</v>
      </c>
      <c r="K135" s="396"/>
      <c r="L135" s="397"/>
      <c r="M135" s="9"/>
      <c r="O135" s="9" t="s">
        <v>819</v>
      </c>
      <c r="P135" s="9" t="s">
        <v>821</v>
      </c>
    </row>
    <row r="136" spans="1:21" x14ac:dyDescent="0.25">
      <c r="B136" s="385"/>
      <c r="C136" s="441"/>
      <c r="D136" s="442"/>
      <c r="E136" s="442"/>
      <c r="F136" s="442"/>
      <c r="G136" s="442"/>
      <c r="H136" s="442"/>
      <c r="I136" s="443"/>
      <c r="J136" s="396"/>
      <c r="K136" s="396"/>
      <c r="L136" s="397"/>
      <c r="M136" s="9"/>
    </row>
    <row r="137" spans="1:21" x14ac:dyDescent="0.25">
      <c r="B137" s="384">
        <v>1</v>
      </c>
      <c r="C137" s="444"/>
      <c r="D137" s="445"/>
      <c r="E137" s="445"/>
      <c r="F137" s="445"/>
      <c r="G137" s="445"/>
      <c r="H137" s="445"/>
      <c r="I137" s="446"/>
      <c r="J137" s="434"/>
      <c r="K137" s="434"/>
      <c r="L137" s="435"/>
      <c r="M137" s="9"/>
    </row>
    <row r="138" spans="1:21" ht="14.25" customHeight="1" x14ac:dyDescent="0.25">
      <c r="B138" s="384"/>
      <c r="C138" s="447"/>
      <c r="D138" s="448"/>
      <c r="E138" s="448"/>
      <c r="F138" s="448"/>
      <c r="G138" s="448"/>
      <c r="H138" s="448"/>
      <c r="I138" s="449"/>
      <c r="J138" s="436"/>
      <c r="K138" s="436"/>
      <c r="L138" s="437"/>
      <c r="M138" s="9"/>
      <c r="O138" s="9" t="s">
        <v>820</v>
      </c>
      <c r="P138" s="9" t="s">
        <v>865</v>
      </c>
    </row>
    <row r="139" spans="1:21" x14ac:dyDescent="0.25">
      <c r="B139" s="384">
        <v>2</v>
      </c>
      <c r="C139" s="444"/>
      <c r="D139" s="445"/>
      <c r="E139" s="445"/>
      <c r="F139" s="445"/>
      <c r="G139" s="445"/>
      <c r="H139" s="445"/>
      <c r="I139" s="446"/>
      <c r="J139" s="434"/>
      <c r="K139" s="434"/>
      <c r="L139" s="435"/>
      <c r="M139" s="9"/>
    </row>
    <row r="140" spans="1:21" ht="14.25" customHeight="1" x14ac:dyDescent="0.25">
      <c r="B140" s="384"/>
      <c r="C140" s="447"/>
      <c r="D140" s="448"/>
      <c r="E140" s="448"/>
      <c r="F140" s="448"/>
      <c r="G140" s="448"/>
      <c r="H140" s="448"/>
      <c r="I140" s="449"/>
      <c r="J140" s="436"/>
      <c r="K140" s="436"/>
      <c r="L140" s="437"/>
      <c r="M140" s="9"/>
    </row>
    <row r="141" spans="1:21" x14ac:dyDescent="0.25">
      <c r="B141" s="384">
        <v>3</v>
      </c>
      <c r="C141" s="444"/>
      <c r="D141" s="445"/>
      <c r="E141" s="445"/>
      <c r="F141" s="445"/>
      <c r="G141" s="445"/>
      <c r="H141" s="445"/>
      <c r="I141" s="446"/>
      <c r="J141" s="434"/>
      <c r="K141" s="434"/>
      <c r="L141" s="435"/>
      <c r="M141" s="9"/>
    </row>
    <row r="142" spans="1:21" ht="14.25" customHeight="1" x14ac:dyDescent="0.25">
      <c r="B142" s="384"/>
      <c r="C142" s="447"/>
      <c r="D142" s="448"/>
      <c r="E142" s="448"/>
      <c r="F142" s="448"/>
      <c r="G142" s="448"/>
      <c r="H142" s="448"/>
      <c r="I142" s="449"/>
      <c r="J142" s="436"/>
      <c r="K142" s="436"/>
      <c r="L142" s="437"/>
      <c r="M142" s="9"/>
    </row>
    <row r="143" spans="1:21" x14ac:dyDescent="0.25">
      <c r="B143" s="384">
        <v>4</v>
      </c>
      <c r="C143" s="444"/>
      <c r="D143" s="445"/>
      <c r="E143" s="445"/>
      <c r="F143" s="445"/>
      <c r="G143" s="445"/>
      <c r="H143" s="445"/>
      <c r="I143" s="446"/>
      <c r="J143" s="434"/>
      <c r="K143" s="434"/>
      <c r="L143" s="435"/>
      <c r="M143" s="9"/>
    </row>
    <row r="144" spans="1:21" ht="14.25" customHeight="1" x14ac:dyDescent="0.25">
      <c r="B144" s="384"/>
      <c r="C144" s="447"/>
      <c r="D144" s="448"/>
      <c r="E144" s="448"/>
      <c r="F144" s="448"/>
      <c r="G144" s="448"/>
      <c r="H144" s="448"/>
      <c r="I144" s="449"/>
      <c r="J144" s="436"/>
      <c r="K144" s="436"/>
      <c r="L144" s="437"/>
      <c r="M144" s="9"/>
    </row>
    <row r="145" spans="1:16" x14ac:dyDescent="0.25">
      <c r="B145" s="384">
        <v>5</v>
      </c>
      <c r="C145" s="444"/>
      <c r="D145" s="445"/>
      <c r="E145" s="445"/>
      <c r="F145" s="445"/>
      <c r="G145" s="445"/>
      <c r="H145" s="445"/>
      <c r="I145" s="446"/>
      <c r="J145" s="434"/>
      <c r="K145" s="434"/>
      <c r="L145" s="435"/>
      <c r="M145" s="9"/>
    </row>
    <row r="146" spans="1:16" ht="14.25" customHeight="1" x14ac:dyDescent="0.25">
      <c r="B146" s="384"/>
      <c r="C146" s="447"/>
      <c r="D146" s="448"/>
      <c r="E146" s="448"/>
      <c r="F146" s="448"/>
      <c r="G146" s="448"/>
      <c r="H146" s="448"/>
      <c r="I146" s="449"/>
      <c r="J146" s="436"/>
      <c r="K146" s="436"/>
      <c r="L146" s="437"/>
      <c r="M146" s="9"/>
    </row>
    <row r="147" spans="1:16" x14ac:dyDescent="0.25">
      <c r="B147" s="53"/>
      <c r="C147" s="29"/>
      <c r="D147" s="29"/>
      <c r="E147" s="29"/>
      <c r="F147" s="29"/>
      <c r="G147" s="29"/>
      <c r="H147" s="29"/>
      <c r="I147" s="29"/>
      <c r="J147" s="29"/>
      <c r="K147" s="29"/>
      <c r="L147" s="42"/>
      <c r="M147" s="9"/>
    </row>
    <row r="148" spans="1:16" s="10" customFormat="1" x14ac:dyDescent="0.25">
      <c r="A148" s="7"/>
      <c r="B148" s="393" t="s">
        <v>21</v>
      </c>
      <c r="C148" s="394"/>
      <c r="D148" s="394"/>
      <c r="E148" s="394"/>
      <c r="F148" s="394"/>
      <c r="G148" s="394"/>
      <c r="H148" s="394"/>
      <c r="I148" s="394"/>
      <c r="J148" s="394"/>
      <c r="K148" s="394"/>
      <c r="L148" s="395"/>
      <c r="M148" s="52"/>
    </row>
    <row r="149" spans="1:16" x14ac:dyDescent="0.25">
      <c r="B149" s="53"/>
      <c r="C149" s="29"/>
      <c r="D149" s="29"/>
      <c r="E149" s="29"/>
      <c r="F149" s="29"/>
      <c r="G149" s="29"/>
      <c r="H149" s="29"/>
      <c r="I149" s="29"/>
      <c r="J149" s="29"/>
      <c r="K149" s="29"/>
      <c r="L149" s="42"/>
      <c r="M149" s="9"/>
    </row>
    <row r="150" spans="1:16" x14ac:dyDescent="0.25">
      <c r="B150" s="260" t="str">
        <f>IF(Intro!$G$29="English",O150,P150)</f>
        <v>Identifiez toute différence de prix significative entre les différents produits vendus par votre entreprise. Décrivez les principaux facteurs qui contribuent à ces différences de prix.</v>
      </c>
      <c r="C150" s="261"/>
      <c r="D150" s="261"/>
      <c r="E150" s="261"/>
      <c r="F150" s="261"/>
      <c r="G150" s="261"/>
      <c r="H150" s="261"/>
      <c r="I150" s="261"/>
      <c r="J150" s="261"/>
      <c r="K150" s="261"/>
      <c r="L150" s="262"/>
      <c r="M150" s="9"/>
      <c r="O150" s="9" t="s">
        <v>822</v>
      </c>
      <c r="P150" s="9" t="s">
        <v>823</v>
      </c>
    </row>
    <row r="151" spans="1:16" x14ac:dyDescent="0.25">
      <c r="B151" s="260"/>
      <c r="C151" s="261"/>
      <c r="D151" s="261"/>
      <c r="E151" s="261"/>
      <c r="F151" s="261"/>
      <c r="G151" s="261"/>
      <c r="H151" s="261"/>
      <c r="I151" s="261"/>
      <c r="J151" s="261"/>
      <c r="K151" s="261"/>
      <c r="L151" s="262"/>
      <c r="M151" s="9"/>
    </row>
    <row r="152" spans="1:16" x14ac:dyDescent="0.25">
      <c r="B152" s="53"/>
      <c r="C152" s="29"/>
      <c r="D152" s="29"/>
      <c r="E152" s="29"/>
      <c r="F152" s="29"/>
      <c r="G152" s="29"/>
      <c r="H152" s="29"/>
      <c r="I152" s="29"/>
      <c r="J152" s="29"/>
      <c r="K152" s="29"/>
      <c r="L152" s="42"/>
      <c r="M152" s="9"/>
    </row>
    <row r="153" spans="1:16" s="10" customFormat="1" x14ac:dyDescent="0.25">
      <c r="A153" s="7"/>
      <c r="B153" s="407"/>
      <c r="C153" s="408"/>
      <c r="D153" s="408"/>
      <c r="E153" s="408"/>
      <c r="F153" s="408"/>
      <c r="G153" s="408"/>
      <c r="H153" s="408"/>
      <c r="I153" s="408"/>
      <c r="J153" s="408"/>
      <c r="K153" s="408"/>
      <c r="L153" s="409"/>
      <c r="M153" s="27"/>
    </row>
    <row r="154" spans="1:16" s="10" customFormat="1" x14ac:dyDescent="0.25">
      <c r="A154" s="7"/>
      <c r="B154" s="407"/>
      <c r="C154" s="408"/>
      <c r="D154" s="408"/>
      <c r="E154" s="408"/>
      <c r="F154" s="408"/>
      <c r="G154" s="408"/>
      <c r="H154" s="408"/>
      <c r="I154" s="408"/>
      <c r="J154" s="408"/>
      <c r="K154" s="408"/>
      <c r="L154" s="409"/>
      <c r="M154" s="27"/>
    </row>
    <row r="155" spans="1:16" s="10" customFormat="1" x14ac:dyDescent="0.25">
      <c r="A155" s="7"/>
      <c r="B155" s="407"/>
      <c r="C155" s="408"/>
      <c r="D155" s="408"/>
      <c r="E155" s="408"/>
      <c r="F155" s="408"/>
      <c r="G155" s="408"/>
      <c r="H155" s="408"/>
      <c r="I155" s="408"/>
      <c r="J155" s="408"/>
      <c r="K155" s="408"/>
      <c r="L155" s="409"/>
      <c r="M155" s="27"/>
    </row>
    <row r="156" spans="1:16" s="10" customFormat="1" x14ac:dyDescent="0.25">
      <c r="A156" s="7"/>
      <c r="B156" s="407"/>
      <c r="C156" s="408"/>
      <c r="D156" s="408"/>
      <c r="E156" s="408"/>
      <c r="F156" s="408"/>
      <c r="G156" s="408"/>
      <c r="H156" s="408"/>
      <c r="I156" s="408"/>
      <c r="J156" s="408"/>
      <c r="K156" s="408"/>
      <c r="L156" s="409"/>
      <c r="M156" s="27"/>
    </row>
    <row r="157" spans="1:16" s="10" customFormat="1" x14ac:dyDescent="0.25">
      <c r="A157" s="7"/>
      <c r="B157" s="407"/>
      <c r="C157" s="408"/>
      <c r="D157" s="408"/>
      <c r="E157" s="408"/>
      <c r="F157" s="408"/>
      <c r="G157" s="408"/>
      <c r="H157" s="408"/>
      <c r="I157" s="408"/>
      <c r="J157" s="408"/>
      <c r="K157" s="408"/>
      <c r="L157" s="409"/>
      <c r="M157" s="27"/>
    </row>
    <row r="158" spans="1:16" s="10" customFormat="1" x14ac:dyDescent="0.25">
      <c r="A158" s="7"/>
      <c r="B158" s="407"/>
      <c r="C158" s="408"/>
      <c r="D158" s="408"/>
      <c r="E158" s="408"/>
      <c r="F158" s="408"/>
      <c r="G158" s="408"/>
      <c r="H158" s="408"/>
      <c r="I158" s="408"/>
      <c r="J158" s="408"/>
      <c r="K158" s="408"/>
      <c r="L158" s="409"/>
      <c r="M158" s="27"/>
    </row>
    <row r="159" spans="1:16" s="10" customFormat="1" x14ac:dyDescent="0.25">
      <c r="A159" s="7"/>
      <c r="B159" s="407"/>
      <c r="C159" s="408"/>
      <c r="D159" s="408"/>
      <c r="E159" s="408"/>
      <c r="F159" s="408"/>
      <c r="G159" s="408"/>
      <c r="H159" s="408"/>
      <c r="I159" s="408"/>
      <c r="J159" s="408"/>
      <c r="K159" s="408"/>
      <c r="L159" s="409"/>
      <c r="M159" s="27"/>
    </row>
    <row r="160" spans="1:16" s="10" customFormat="1" x14ac:dyDescent="0.25">
      <c r="A160" s="7"/>
      <c r="B160" s="407"/>
      <c r="C160" s="408"/>
      <c r="D160" s="408"/>
      <c r="E160" s="408"/>
      <c r="F160" s="408"/>
      <c r="G160" s="408"/>
      <c r="H160" s="408"/>
      <c r="I160" s="408"/>
      <c r="J160" s="408"/>
      <c r="K160" s="408"/>
      <c r="L160" s="409"/>
      <c r="M160" s="27"/>
    </row>
    <row r="161" spans="1:14" x14ac:dyDescent="0.25">
      <c r="B161" s="51"/>
      <c r="C161" s="48"/>
      <c r="D161" s="48"/>
      <c r="E161" s="48"/>
      <c r="F161" s="48"/>
      <c r="G161" s="48"/>
      <c r="H161" s="48"/>
      <c r="I161" s="48"/>
      <c r="J161" s="48"/>
      <c r="K161" s="48"/>
      <c r="L161" s="49"/>
      <c r="M161" s="9"/>
    </row>
    <row r="162" spans="1:14" s="33" customFormat="1" x14ac:dyDescent="0.25">
      <c r="A162" s="54"/>
      <c r="B162" s="4"/>
      <c r="C162" s="4"/>
      <c r="D162" s="55"/>
      <c r="E162" s="55"/>
      <c r="F162" s="55"/>
      <c r="G162" s="55"/>
      <c r="H162" s="55"/>
      <c r="I162" s="55"/>
      <c r="J162" s="55"/>
      <c r="K162" s="55"/>
      <c r="L162" s="55"/>
      <c r="N162" s="56"/>
    </row>
    <row r="163" spans="1:14" s="33" customFormat="1" x14ac:dyDescent="0.25">
      <c r="A163" s="54"/>
      <c r="B163" s="4"/>
      <c r="C163" s="4"/>
      <c r="D163" s="55"/>
      <c r="E163" s="55"/>
      <c r="F163" s="55"/>
      <c r="G163" s="55"/>
      <c r="H163" s="55"/>
      <c r="I163" s="55"/>
      <c r="J163" s="55"/>
      <c r="K163" s="55"/>
      <c r="L163" s="55"/>
      <c r="N163" s="56"/>
    </row>
    <row r="164" spans="1:14" s="33" customFormat="1" x14ac:dyDescent="0.25">
      <c r="A164" s="54"/>
      <c r="B164" s="4"/>
      <c r="C164" s="4"/>
      <c r="D164" s="55"/>
      <c r="E164" s="55"/>
      <c r="F164" s="55"/>
      <c r="G164" s="55"/>
      <c r="H164" s="55"/>
      <c r="I164" s="55"/>
      <c r="J164" s="55"/>
      <c r="K164" s="55"/>
      <c r="L164" s="55"/>
      <c r="N164" s="56"/>
    </row>
    <row r="165" spans="1:14" s="33" customFormat="1" x14ac:dyDescent="0.25">
      <c r="A165" s="54"/>
      <c r="B165" s="4"/>
      <c r="C165" s="4"/>
      <c r="D165" s="55"/>
      <c r="E165" s="55"/>
      <c r="F165" s="55"/>
      <c r="G165" s="55"/>
      <c r="H165" s="55"/>
      <c r="I165" s="55"/>
      <c r="J165" s="55"/>
      <c r="K165" s="55"/>
      <c r="L165" s="55"/>
      <c r="N165" s="56"/>
    </row>
    <row r="166" spans="1:14" s="33" customFormat="1" x14ac:dyDescent="0.25">
      <c r="A166" s="54"/>
      <c r="B166" s="4"/>
      <c r="C166" s="4"/>
      <c r="D166" s="55"/>
      <c r="E166" s="55"/>
      <c r="F166" s="55"/>
      <c r="G166" s="55"/>
      <c r="H166" s="55"/>
      <c r="I166" s="55"/>
      <c r="J166" s="55"/>
      <c r="K166" s="55"/>
      <c r="L166" s="55"/>
      <c r="N166" s="56"/>
    </row>
    <row r="167" spans="1:14" s="33" customFormat="1" x14ac:dyDescent="0.25">
      <c r="A167" s="54"/>
      <c r="B167" s="4"/>
      <c r="C167" s="4"/>
      <c r="D167" s="55"/>
      <c r="E167" s="55"/>
      <c r="F167" s="55"/>
      <c r="G167" s="55"/>
      <c r="H167" s="55"/>
      <c r="I167" s="55"/>
      <c r="J167" s="55"/>
      <c r="K167" s="55"/>
      <c r="L167" s="55"/>
      <c r="N167" s="56"/>
    </row>
    <row r="168" spans="1:14" s="33" customFormat="1" x14ac:dyDescent="0.25">
      <c r="A168" s="54"/>
      <c r="B168" s="4"/>
      <c r="C168" s="4"/>
      <c r="D168" s="55"/>
      <c r="E168" s="55"/>
      <c r="F168" s="55"/>
      <c r="G168" s="55"/>
      <c r="H168" s="55"/>
      <c r="I168" s="55"/>
      <c r="J168" s="55"/>
      <c r="K168" s="55"/>
      <c r="L168" s="55"/>
      <c r="N168" s="56"/>
    </row>
    <row r="169" spans="1:14" s="33" customFormat="1" x14ac:dyDescent="0.25">
      <c r="A169" s="54"/>
      <c r="B169" s="4"/>
      <c r="C169" s="4"/>
      <c r="D169" s="55"/>
      <c r="E169" s="55"/>
      <c r="F169" s="55"/>
      <c r="G169" s="55"/>
      <c r="H169" s="55"/>
      <c r="I169" s="55"/>
      <c r="J169" s="55"/>
      <c r="K169" s="55"/>
      <c r="L169" s="55"/>
      <c r="N169" s="56"/>
    </row>
    <row r="170" spans="1:14" s="33" customFormat="1" x14ac:dyDescent="0.25">
      <c r="A170" s="54"/>
      <c r="B170" s="4"/>
      <c r="C170" s="4"/>
      <c r="D170" s="55"/>
      <c r="E170" s="55"/>
      <c r="F170" s="55"/>
      <c r="G170" s="55"/>
      <c r="H170" s="55"/>
      <c r="I170" s="55"/>
      <c r="J170" s="55"/>
      <c r="K170" s="55"/>
      <c r="L170" s="55"/>
      <c r="N170" s="56"/>
    </row>
    <row r="171" spans="1:14" s="33" customFormat="1" x14ac:dyDescent="0.25">
      <c r="A171" s="54"/>
      <c r="B171" s="4"/>
      <c r="C171" s="4"/>
      <c r="D171" s="55"/>
      <c r="E171" s="55"/>
      <c r="F171" s="55"/>
      <c r="G171" s="55"/>
      <c r="H171" s="55"/>
      <c r="I171" s="55"/>
      <c r="J171" s="55"/>
      <c r="K171" s="55"/>
      <c r="L171" s="55"/>
      <c r="N171" s="56"/>
    </row>
    <row r="172" spans="1:14" s="33" customFormat="1" x14ac:dyDescent="0.25">
      <c r="A172" s="54"/>
      <c r="B172" s="4"/>
      <c r="C172" s="4"/>
      <c r="D172" s="55"/>
      <c r="E172" s="55"/>
      <c r="F172" s="55"/>
      <c r="G172" s="55"/>
      <c r="H172" s="55"/>
      <c r="I172" s="55"/>
      <c r="J172" s="55"/>
      <c r="K172" s="55"/>
      <c r="L172" s="55"/>
      <c r="N172" s="56"/>
    </row>
    <row r="173" spans="1:14" s="33" customFormat="1" x14ac:dyDescent="0.25">
      <c r="A173" s="54"/>
      <c r="B173" s="4"/>
      <c r="C173" s="4"/>
      <c r="D173" s="55"/>
      <c r="E173" s="55"/>
      <c r="F173" s="55"/>
      <c r="G173" s="55"/>
      <c r="H173" s="55"/>
      <c r="I173" s="55"/>
      <c r="J173" s="55"/>
      <c r="K173" s="55"/>
      <c r="L173" s="55"/>
      <c r="N173" s="56"/>
    </row>
    <row r="174" spans="1:14" s="33" customFormat="1" x14ac:dyDescent="0.25">
      <c r="A174" s="54"/>
      <c r="B174" s="4"/>
      <c r="C174" s="4"/>
      <c r="D174" s="55"/>
      <c r="E174" s="55"/>
      <c r="F174" s="55"/>
      <c r="G174" s="55"/>
      <c r="H174" s="55"/>
      <c r="I174" s="55"/>
      <c r="J174" s="55"/>
      <c r="K174" s="55"/>
      <c r="L174" s="55"/>
      <c r="N174" s="56"/>
    </row>
    <row r="175" spans="1:14" s="33" customFormat="1" x14ac:dyDescent="0.25">
      <c r="A175" s="54"/>
      <c r="B175" s="4"/>
      <c r="C175" s="4"/>
      <c r="D175" s="55"/>
      <c r="E175" s="55"/>
      <c r="F175" s="55"/>
      <c r="G175" s="55"/>
      <c r="H175" s="55"/>
      <c r="I175" s="55"/>
      <c r="J175" s="55"/>
      <c r="K175" s="55"/>
      <c r="L175" s="55"/>
      <c r="N175" s="56"/>
    </row>
    <row r="176" spans="1:14" s="33" customFormat="1" x14ac:dyDescent="0.25">
      <c r="A176" s="54"/>
      <c r="B176" s="4"/>
      <c r="C176" s="4"/>
      <c r="D176" s="55"/>
      <c r="E176" s="55"/>
      <c r="F176" s="55"/>
      <c r="G176" s="55"/>
      <c r="H176" s="55"/>
      <c r="I176" s="55"/>
      <c r="J176" s="55"/>
      <c r="K176" s="55"/>
      <c r="L176" s="55"/>
      <c r="N176" s="56"/>
    </row>
    <row r="177" spans="1:14" s="33" customFormat="1" x14ac:dyDescent="0.25">
      <c r="A177" s="54"/>
      <c r="B177" s="4"/>
      <c r="C177" s="4"/>
      <c r="D177" s="55"/>
      <c r="E177" s="55"/>
      <c r="F177" s="55"/>
      <c r="G177" s="55"/>
      <c r="H177" s="55"/>
      <c r="I177" s="55"/>
      <c r="J177" s="55"/>
      <c r="K177" s="55"/>
      <c r="L177" s="55"/>
      <c r="N177" s="56"/>
    </row>
    <row r="178" spans="1:14" s="33" customFormat="1" x14ac:dyDescent="0.25">
      <c r="A178" s="54"/>
      <c r="B178" s="4"/>
      <c r="C178" s="4"/>
      <c r="D178" s="55"/>
      <c r="E178" s="55"/>
      <c r="F178" s="55"/>
      <c r="G178" s="55"/>
      <c r="H178" s="55"/>
      <c r="I178" s="55"/>
      <c r="J178" s="55"/>
      <c r="K178" s="55"/>
      <c r="L178" s="55"/>
      <c r="N178" s="56"/>
    </row>
    <row r="179" spans="1:14" s="33" customFormat="1" x14ac:dyDescent="0.25">
      <c r="A179" s="54"/>
      <c r="B179" s="4"/>
      <c r="C179" s="4"/>
      <c r="D179" s="55"/>
      <c r="E179" s="55"/>
      <c r="F179" s="55"/>
      <c r="G179" s="55"/>
      <c r="H179" s="55"/>
      <c r="I179" s="55"/>
      <c r="J179" s="55"/>
      <c r="K179" s="55"/>
      <c r="L179" s="55"/>
      <c r="N179" s="56"/>
    </row>
    <row r="180" spans="1:14" s="33" customFormat="1" x14ac:dyDescent="0.25">
      <c r="A180" s="54"/>
      <c r="B180" s="4"/>
      <c r="C180" s="4"/>
      <c r="D180" s="55"/>
      <c r="E180" s="55"/>
      <c r="F180" s="55"/>
      <c r="G180" s="55"/>
      <c r="H180" s="55"/>
      <c r="I180" s="55"/>
      <c r="J180" s="55"/>
      <c r="K180" s="55"/>
      <c r="L180" s="55"/>
      <c r="N180" s="56"/>
    </row>
    <row r="181" spans="1:14" s="33" customFormat="1" x14ac:dyDescent="0.25">
      <c r="A181" s="54"/>
      <c r="B181" s="4"/>
      <c r="C181" s="4"/>
      <c r="D181" s="55"/>
      <c r="E181" s="55"/>
      <c r="F181" s="55"/>
      <c r="G181" s="55"/>
      <c r="H181" s="55"/>
      <c r="I181" s="55"/>
      <c r="J181" s="55"/>
      <c r="K181" s="55"/>
      <c r="L181" s="55"/>
      <c r="N181" s="56"/>
    </row>
    <row r="182" spans="1:14" s="33" customFormat="1" x14ac:dyDescent="0.25">
      <c r="A182" s="54"/>
      <c r="B182" s="4"/>
      <c r="C182" s="4"/>
      <c r="D182" s="55"/>
      <c r="E182" s="55"/>
      <c r="F182" s="55"/>
      <c r="G182" s="55"/>
      <c r="H182" s="55"/>
      <c r="I182" s="55"/>
      <c r="J182" s="55"/>
      <c r="K182" s="55"/>
      <c r="L182" s="55"/>
      <c r="N182" s="56"/>
    </row>
  </sheetData>
  <sheetProtection algorithmName="SHA-512" hashValue="748WzZRxXH4ZVDRjOPLBh4K8Q0cUs8O1iUmpKPtlpmFoybWLZ5qv6snc19p67OW7qb8fvocYSE5buCijZ0aOlw==" saltValue="qdF/R0tuvL1egT+euzkWdA==" spinCount="100000" sheet="1" objects="1" scenarios="1" selectLockedCells="1"/>
  <mergeCells count="93">
    <mergeCell ref="B45:E45"/>
    <mergeCell ref="B46:E46"/>
    <mergeCell ref="B47:E47"/>
    <mergeCell ref="B48:E48"/>
    <mergeCell ref="B49:E49"/>
    <mergeCell ref="H42:H43"/>
    <mergeCell ref="I42:I43"/>
    <mergeCell ref="J42:J43"/>
    <mergeCell ref="K42:K43"/>
    <mergeCell ref="B44:E44"/>
    <mergeCell ref="B37:E37"/>
    <mergeCell ref="B38:E38"/>
    <mergeCell ref="B39:E39"/>
    <mergeCell ref="B40:E40"/>
    <mergeCell ref="G42:G43"/>
    <mergeCell ref="B17:L17"/>
    <mergeCell ref="B148:L148"/>
    <mergeCell ref="B150:L151"/>
    <mergeCell ref="B153:L160"/>
    <mergeCell ref="B130:L130"/>
    <mergeCell ref="B131:L133"/>
    <mergeCell ref="B135:B136"/>
    <mergeCell ref="J135:L136"/>
    <mergeCell ref="B137:B138"/>
    <mergeCell ref="B141:B142"/>
    <mergeCell ref="J141:L142"/>
    <mergeCell ref="J137:L138"/>
    <mergeCell ref="B139:B140"/>
    <mergeCell ref="J139:L140"/>
    <mergeCell ref="B145:B146"/>
    <mergeCell ref="J145:L146"/>
    <mergeCell ref="C145:I146"/>
    <mergeCell ref="B12:L12"/>
    <mergeCell ref="B13:L13"/>
    <mergeCell ref="B107:L114"/>
    <mergeCell ref="B88:L88"/>
    <mergeCell ref="B90:L91"/>
    <mergeCell ref="B93:L100"/>
    <mergeCell ref="B102:L102"/>
    <mergeCell ref="B104:L105"/>
    <mergeCell ref="B14:L14"/>
    <mergeCell ref="B15:L15"/>
    <mergeCell ref="B16:L16"/>
    <mergeCell ref="B21:L21"/>
    <mergeCell ref="B53:L53"/>
    <mergeCell ref="B22:L22"/>
    <mergeCell ref="B19:L19"/>
    <mergeCell ref="B4:L4"/>
    <mergeCell ref="B5:L5"/>
    <mergeCell ref="B6:L6"/>
    <mergeCell ref="B11:L11"/>
    <mergeCell ref="B8:L8"/>
    <mergeCell ref="B9:L9"/>
    <mergeCell ref="B10:L10"/>
    <mergeCell ref="B51:L51"/>
    <mergeCell ref="B18:L18"/>
    <mergeCell ref="B67:L67"/>
    <mergeCell ref="B58:C58"/>
    <mergeCell ref="B54:L54"/>
    <mergeCell ref="G56:G57"/>
    <mergeCell ref="E56:E57"/>
    <mergeCell ref="F56:F57"/>
    <mergeCell ref="B60:L60"/>
    <mergeCell ref="B61:L61"/>
    <mergeCell ref="E63:E64"/>
    <mergeCell ref="F63:F64"/>
    <mergeCell ref="G63:G64"/>
    <mergeCell ref="B24:L31"/>
    <mergeCell ref="B33:L33"/>
    <mergeCell ref="B35:L35"/>
    <mergeCell ref="B121:L128"/>
    <mergeCell ref="B65:C65"/>
    <mergeCell ref="D84:E84"/>
    <mergeCell ref="D85:E85"/>
    <mergeCell ref="D86:E86"/>
    <mergeCell ref="B116:L116"/>
    <mergeCell ref="F82:F83"/>
    <mergeCell ref="F81:I81"/>
    <mergeCell ref="B84:C86"/>
    <mergeCell ref="B78:L78"/>
    <mergeCell ref="B80:L80"/>
    <mergeCell ref="G82:G83"/>
    <mergeCell ref="H82:H83"/>
    <mergeCell ref="I82:I83"/>
    <mergeCell ref="B118:L119"/>
    <mergeCell ref="B69:L76"/>
    <mergeCell ref="B143:B144"/>
    <mergeCell ref="J143:L144"/>
    <mergeCell ref="C135:I136"/>
    <mergeCell ref="C137:I138"/>
    <mergeCell ref="C139:I140"/>
    <mergeCell ref="C141:I142"/>
    <mergeCell ref="C143:I144"/>
  </mergeCells>
  <dataValidations count="4">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4:B26 B69 B72:B73" xr:uid="{D57C5EAA-365B-40A0-A0ED-271BD91A3A5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58:G58 E65:G65 F84:I85" xr:uid="{16746B84-75D7-4AE8-AB5C-DCB10DC84C50}">
      <formula1>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93 B107 B121 B153" xr:uid="{32BCD65A-BEB8-4A02-A08F-4DE86E1B446E}">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86:I86 G45:K45 G39:K40 G47:K47" xr:uid="{471DB5F7-C35E-4118-B32C-36E78A444683}">
      <formula1>1000</formula1>
    </dataValidation>
  </dataValidations>
  <printOptions horizontalCentered="1"/>
  <pageMargins left="0.25" right="0.25" top="0.75" bottom="0.75" header="0.3" footer="0.3"/>
  <pageSetup scale="61" fitToHeight="0" orientation="portrait" r:id="rId1"/>
  <headerFooter>
    <oddFooter>&amp;L&amp;A</oddFooter>
  </headerFooter>
  <rowBreaks count="2" manualBreakCount="2">
    <brk id="50" min="1" max="11" man="1"/>
    <brk id="115"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3B46-3B01-4F78-A34B-17C682E1A8C7}">
  <sheetPr codeName="Sheet7">
    <tabColor rgb="FFFFC000"/>
  </sheetPr>
  <dimension ref="A1"/>
  <sheetViews>
    <sheetView showGridLines="0" zoomScaleNormal="100" workbookViewId="0"/>
  </sheetViews>
  <sheetFormatPr defaultRowHeight="15" x14ac:dyDescent="0.25"/>
  <sheetData/>
  <sheetProtection algorithmName="SHA-512" hashValue="36rsOzWAl8BmXeq1pV7ieTlyQ9krnZoK0ZyGSx8xSrAbZlKcdMXv4P2N0/edtvntm7gA8bQf9fuiifHZbRh5jg==" saltValue="MRrXIBrz2N5fc9vAK9m6qA==" spinCount="100000" sheet="1" objects="1" scenarios="1" selectLockedCell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0D044-334D-442A-A8B0-B9D967653A93}">
  <sheetPr>
    <tabColor rgb="FF92D050"/>
    <pageSetUpPr fitToPage="1"/>
  </sheetPr>
  <dimension ref="A1:P86"/>
  <sheetViews>
    <sheetView showGridLines="0" topLeftCell="A85" zoomScaleNormal="100" zoomScaleSheetLayoutView="55" workbookViewId="0"/>
  </sheetViews>
  <sheetFormatPr defaultColWidth="9.28515625" defaultRowHeight="14.25" x14ac:dyDescent="0.25"/>
  <cols>
    <col min="1" max="1" width="1.7109375" style="7" customWidth="1"/>
    <col min="2" max="12" width="14.5703125" style="1" customWidth="1"/>
    <col min="13" max="13" width="6.28515625" style="8" customWidth="1"/>
    <col min="14" max="14" width="9.28515625" style="9" customWidth="1"/>
    <col min="15" max="15" width="10.7109375" style="9" hidden="1" customWidth="1"/>
    <col min="16" max="16" width="8.7109375" style="9" hidden="1" customWidth="1"/>
    <col min="17" max="17" width="9.28515625" style="9" customWidth="1"/>
    <col min="18" max="16384" width="9.28515625" style="9"/>
  </cols>
  <sheetData>
    <row r="1" spans="1:16" x14ac:dyDescent="0.25">
      <c r="O1" s="9" t="s">
        <v>323</v>
      </c>
      <c r="P1" s="9" t="s">
        <v>323</v>
      </c>
    </row>
    <row r="2" spans="1:16" x14ac:dyDescent="0.25">
      <c r="B2" s="11" t="str">
        <f>Pro!B2</f>
        <v>PROTÉGÉ</v>
      </c>
      <c r="C2" s="11"/>
      <c r="D2" s="11"/>
      <c r="O2" s="10" t="s">
        <v>53</v>
      </c>
      <c r="P2" s="10" t="s">
        <v>69</v>
      </c>
    </row>
    <row r="3" spans="1:16" x14ac:dyDescent="0.25">
      <c r="B3" s="12"/>
      <c r="C3" s="12"/>
      <c r="D3" s="12"/>
      <c r="O3" s="2"/>
      <c r="P3" s="2"/>
    </row>
    <row r="4" spans="1:16" s="2" customFormat="1" x14ac:dyDescent="0.25">
      <c r="A4" s="4"/>
      <c r="B4" s="321" t="str">
        <f>Info!B4</f>
        <v>QUESTIONNAIRE À L'INTENTION DES IMPORTATEURS</v>
      </c>
      <c r="C4" s="322"/>
      <c r="D4" s="322"/>
      <c r="E4" s="322"/>
      <c r="F4" s="322"/>
      <c r="G4" s="322"/>
      <c r="H4" s="322"/>
      <c r="I4" s="322"/>
      <c r="J4" s="322"/>
      <c r="K4" s="322"/>
      <c r="L4" s="323"/>
      <c r="M4" s="20"/>
      <c r="N4" s="20"/>
      <c r="O4" s="18"/>
      <c r="P4" s="18"/>
    </row>
    <row r="5" spans="1:16" s="2" customFormat="1" x14ac:dyDescent="0.25">
      <c r="A5" s="4"/>
      <c r="B5" s="375" t="str">
        <f>Info!B5</f>
        <v>GC-2026-001</v>
      </c>
      <c r="C5" s="376"/>
      <c r="D5" s="376"/>
      <c r="E5" s="376"/>
      <c r="F5" s="376"/>
      <c r="G5" s="376"/>
      <c r="H5" s="376"/>
      <c r="I5" s="376"/>
      <c r="J5" s="376"/>
      <c r="K5" s="376"/>
      <c r="L5" s="377"/>
      <c r="M5" s="20"/>
      <c r="N5" s="20"/>
      <c r="O5" s="18"/>
      <c r="P5" s="18"/>
    </row>
    <row r="6" spans="1:16" s="6" customFormat="1" x14ac:dyDescent="0.25">
      <c r="A6" s="4"/>
      <c r="B6" s="375" t="str">
        <f>Info!B6</f>
        <v>PRODUITS DU BOIS - PLANCHERS DE BOIS FRANCS MASSIF ET D'INGÉNIERIE</v>
      </c>
      <c r="C6" s="376"/>
      <c r="D6" s="376"/>
      <c r="E6" s="376"/>
      <c r="F6" s="376"/>
      <c r="G6" s="376"/>
      <c r="H6" s="376"/>
      <c r="I6" s="376"/>
      <c r="J6" s="376"/>
      <c r="K6" s="376"/>
      <c r="L6" s="377"/>
      <c r="M6" s="18"/>
      <c r="N6" s="18"/>
      <c r="O6" s="14"/>
      <c r="P6" s="14"/>
    </row>
    <row r="7" spans="1:16" s="6" customFormat="1" x14ac:dyDescent="0.25">
      <c r="A7" s="4"/>
      <c r="B7" s="90"/>
      <c r="C7" s="91"/>
      <c r="D7" s="91"/>
      <c r="E7" s="91"/>
      <c r="F7" s="91"/>
      <c r="G7" s="91"/>
      <c r="H7" s="91"/>
      <c r="I7" s="91"/>
      <c r="J7" s="91"/>
      <c r="K7" s="91"/>
      <c r="L7" s="92"/>
      <c r="M7" s="18"/>
      <c r="N7" s="18"/>
      <c r="O7" s="19"/>
    </row>
    <row r="8" spans="1:16" s="6" customFormat="1" x14ac:dyDescent="0.25">
      <c r="A8" s="4"/>
      <c r="B8" s="378" t="str">
        <f>Public!B8</f>
        <v>Les marchandises dans les questions suivantes font référence aux marchandises comme définies dans la description du produit de l'onglet Intro.</v>
      </c>
      <c r="C8" s="379"/>
      <c r="D8" s="379"/>
      <c r="E8" s="379"/>
      <c r="F8" s="379"/>
      <c r="G8" s="379"/>
      <c r="H8" s="379"/>
      <c r="I8" s="379"/>
      <c r="J8" s="379"/>
      <c r="K8" s="379"/>
      <c r="L8" s="380"/>
      <c r="M8" s="18"/>
      <c r="N8" s="18"/>
      <c r="O8" s="14"/>
      <c r="P8" s="14"/>
    </row>
    <row r="9" spans="1:16" s="6" customFormat="1" x14ac:dyDescent="0.25">
      <c r="A9" s="4"/>
      <c r="B9" s="378" t="str">
        <f>Public!B9</f>
        <v>Des informations sur le produit et un glossaire de termes sont disponibles dans l'onglet Info.</v>
      </c>
      <c r="C9" s="379"/>
      <c r="D9" s="379"/>
      <c r="E9" s="379"/>
      <c r="F9" s="379"/>
      <c r="G9" s="379"/>
      <c r="H9" s="379"/>
      <c r="I9" s="379"/>
      <c r="J9" s="379"/>
      <c r="K9" s="379"/>
      <c r="L9" s="380"/>
      <c r="M9" s="18"/>
      <c r="N9" s="18"/>
      <c r="O9" s="14"/>
    </row>
    <row r="10" spans="1:16" s="6" customFormat="1" x14ac:dyDescent="0.25">
      <c r="A10" s="4"/>
      <c r="B10" s="378"/>
      <c r="C10" s="379"/>
      <c r="D10" s="379"/>
      <c r="E10" s="379"/>
      <c r="F10" s="379"/>
      <c r="G10" s="379"/>
      <c r="H10" s="379"/>
      <c r="I10" s="379"/>
      <c r="J10" s="379"/>
      <c r="K10" s="379"/>
      <c r="L10" s="380"/>
      <c r="M10" s="18"/>
      <c r="N10" s="18"/>
      <c r="O10" s="9" t="s">
        <v>225</v>
      </c>
      <c r="P10" s="9" t="s">
        <v>224</v>
      </c>
    </row>
    <row r="11" spans="1:16" s="6" customFormat="1" x14ac:dyDescent="0.25">
      <c r="A11" s="4"/>
      <c r="B11" s="378"/>
      <c r="C11" s="379"/>
      <c r="D11" s="379"/>
      <c r="E11" s="379"/>
      <c r="F11" s="379"/>
      <c r="G11" s="379"/>
      <c r="H11" s="379"/>
      <c r="I11" s="379"/>
      <c r="J11" s="379"/>
      <c r="K11" s="379"/>
      <c r="L11" s="380"/>
      <c r="M11" s="18"/>
      <c r="N11" s="18"/>
      <c r="O11" s="14"/>
      <c r="P11" s="14"/>
    </row>
    <row r="12" spans="1:16" s="6" customFormat="1" x14ac:dyDescent="0.25">
      <c r="A12" s="4"/>
      <c r="B12" s="378" t="str">
        <f>Pro!B12</f>
        <v>Pour les questions de cet onglet, notez ce qui suit :</v>
      </c>
      <c r="C12" s="379"/>
      <c r="D12" s="379"/>
      <c r="E12" s="379"/>
      <c r="F12" s="379"/>
      <c r="G12" s="379"/>
      <c r="H12" s="379"/>
      <c r="I12" s="379"/>
      <c r="J12" s="379"/>
      <c r="K12" s="379"/>
      <c r="L12" s="380"/>
      <c r="M12" s="18"/>
      <c r="N12" s="18"/>
      <c r="O12" s="14"/>
      <c r="P12" s="14"/>
    </row>
    <row r="13" spans="1:16" s="6" customFormat="1" ht="26.25" customHeight="1" x14ac:dyDescent="0.25">
      <c r="A13" s="4"/>
      <c r="B13" s="467" t="str">
        <f>Pro!B13</f>
        <v xml:space="preserve">• Veuillez indiquer seulement les ventes effectuées à partir des importations de votre entreprise. Les ventes de marchandises achetées auprès de producteurs canadiens doivent être exclues. </v>
      </c>
      <c r="C13" s="468"/>
      <c r="D13" s="468"/>
      <c r="E13" s="468"/>
      <c r="F13" s="468"/>
      <c r="G13" s="468"/>
      <c r="H13" s="468"/>
      <c r="I13" s="468"/>
      <c r="J13" s="468"/>
      <c r="K13" s="468"/>
      <c r="L13" s="469"/>
      <c r="M13" s="18"/>
      <c r="N13" s="18"/>
      <c r="O13" s="14"/>
      <c r="P13" s="14"/>
    </row>
    <row r="14" spans="1:16" s="6" customFormat="1" x14ac:dyDescent="0.25">
      <c r="A14" s="4"/>
      <c r="B14" s="378" t="str">
        <f>Pro!B14</f>
        <v>• Déclarez toutes les ventes aux entreprises associées canadiennes et étrangères.</v>
      </c>
      <c r="C14" s="379"/>
      <c r="D14" s="379"/>
      <c r="E14" s="379"/>
      <c r="F14" s="379"/>
      <c r="G14" s="379"/>
      <c r="H14" s="379"/>
      <c r="I14" s="379"/>
      <c r="J14" s="379"/>
      <c r="K14" s="379"/>
      <c r="L14" s="380"/>
      <c r="M14" s="18"/>
      <c r="N14" s="18"/>
      <c r="O14" s="14"/>
      <c r="P14" s="14"/>
    </row>
    <row r="15" spans="1:16" s="6" customFormat="1" x14ac:dyDescent="0.25">
      <c r="A15" s="4"/>
      <c r="B15" s="378" t="str">
        <f>Pro!B15</f>
        <v>• Déclarez toutes les ventes à compter de la date de l’expédition au client ou à son entrepôt.</v>
      </c>
      <c r="C15" s="379"/>
      <c r="D15" s="379"/>
      <c r="E15" s="379"/>
      <c r="F15" s="379"/>
      <c r="G15" s="379"/>
      <c r="H15" s="379"/>
      <c r="I15" s="379"/>
      <c r="J15" s="379"/>
      <c r="K15" s="379"/>
      <c r="L15" s="380"/>
      <c r="M15" s="18"/>
      <c r="N15" s="18"/>
      <c r="O15" s="14"/>
      <c r="P15" s="14"/>
    </row>
    <row r="16" spans="1:16" s="6" customFormat="1" x14ac:dyDescent="0.25">
      <c r="A16" s="4"/>
      <c r="B16" s="378" t="str">
        <f>Pro!B16</f>
        <v>• Déclarez toutes les valeurs en dollars canadiens.</v>
      </c>
      <c r="C16" s="379"/>
      <c r="D16" s="379"/>
      <c r="E16" s="379"/>
      <c r="F16" s="379"/>
      <c r="G16" s="379"/>
      <c r="H16" s="379"/>
      <c r="I16" s="379"/>
      <c r="J16" s="379"/>
      <c r="K16" s="379"/>
      <c r="L16" s="380"/>
      <c r="M16" s="18"/>
      <c r="N16" s="18"/>
      <c r="O16" s="14"/>
      <c r="P16" s="14"/>
    </row>
    <row r="17" spans="1:16" s="6" customFormat="1" x14ac:dyDescent="0.25">
      <c r="A17" s="4"/>
      <c r="B17" s="381" t="str">
        <f>IF(Intro!$G$29="English",O17,P17)</f>
        <v>• Si votre entreprise est un utilisateur final ou un détaillant, elle n’a pas besoin de déclarer ses ventes d’importations ou ses stocks d’importations.</v>
      </c>
      <c r="C17" s="382"/>
      <c r="D17" s="382"/>
      <c r="E17" s="382"/>
      <c r="F17" s="382"/>
      <c r="G17" s="382"/>
      <c r="H17" s="382"/>
      <c r="I17" s="382"/>
      <c r="J17" s="382"/>
      <c r="K17" s="382"/>
      <c r="L17" s="383"/>
      <c r="M17" s="18"/>
      <c r="N17" s="18"/>
      <c r="O17" s="14" t="s">
        <v>176</v>
      </c>
      <c r="P17" s="14" t="s">
        <v>177</v>
      </c>
    </row>
    <row r="18" spans="1:16" s="6" customFormat="1" ht="15.75" x14ac:dyDescent="0.25">
      <c r="A18" s="4"/>
      <c r="B18" s="470" t="str">
        <f>IF(Intro!$G$29="English",Variables!$B$332,Variables!$C$332)</f>
        <v>N'INCLUEZ PAS DANS VOTRE RÉPONSE LA VALEUR DE TOUT SERVICE COMMERCIAL, TEL QUE L'INSTALLATION</v>
      </c>
      <c r="C18" s="470"/>
      <c r="D18" s="470"/>
      <c r="E18" s="470"/>
      <c r="F18" s="470"/>
      <c r="G18" s="470"/>
      <c r="H18" s="470"/>
      <c r="I18" s="470"/>
      <c r="J18" s="470"/>
      <c r="K18" s="470"/>
      <c r="L18" s="470"/>
      <c r="O18" s="14"/>
      <c r="P18" s="14"/>
    </row>
    <row r="19" spans="1:16" x14ac:dyDescent="0.25">
      <c r="B19" s="263" t="str">
        <f>IF(Intro!$G$29="English",O19,P19)</f>
        <v>IMPORTATIONS ET VENTES</v>
      </c>
      <c r="C19" s="264"/>
      <c r="D19" s="264"/>
      <c r="E19" s="264"/>
      <c r="F19" s="264"/>
      <c r="G19" s="264"/>
      <c r="H19" s="264"/>
      <c r="I19" s="264"/>
      <c r="J19" s="264"/>
      <c r="K19" s="264"/>
      <c r="L19" s="265"/>
      <c r="M19" s="9"/>
      <c r="O19" s="69" t="s">
        <v>222</v>
      </c>
      <c r="P19" s="69" t="s">
        <v>223</v>
      </c>
    </row>
    <row r="20" spans="1:16" x14ac:dyDescent="0.25">
      <c r="B20" s="388" t="s">
        <v>12</v>
      </c>
      <c r="C20" s="389"/>
      <c r="D20" s="389"/>
      <c r="E20" s="389"/>
      <c r="F20" s="389"/>
      <c r="G20" s="389"/>
      <c r="H20" s="389"/>
      <c r="I20" s="389"/>
      <c r="J20" s="389"/>
      <c r="K20" s="389"/>
      <c r="L20" s="390"/>
      <c r="M20" s="9"/>
    </row>
    <row r="21" spans="1:16" ht="24" customHeight="1" x14ac:dyDescent="0.25">
      <c r="B21" s="342" t="str">
        <f>IF(Intro!$G$29="English",O21,P21)</f>
        <v xml:space="preserve">Indiquez les importations et les ventes de marchandises de votre entreprise, par pays. </v>
      </c>
      <c r="C21" s="343"/>
      <c r="D21" s="343"/>
      <c r="E21" s="343"/>
      <c r="F21" s="343"/>
      <c r="G21" s="26"/>
      <c r="H21" s="26"/>
      <c r="I21" s="26"/>
      <c r="J21" s="26"/>
      <c r="K21" s="26"/>
      <c r="L21" s="47"/>
      <c r="M21" s="9"/>
      <c r="O21" s="9" t="s">
        <v>780</v>
      </c>
      <c r="P21" s="9" t="s">
        <v>781</v>
      </c>
    </row>
    <row r="22" spans="1:16" x14ac:dyDescent="0.25">
      <c r="B22" s="263" t="str">
        <f>IF(Intro!$G$29="English",O22,P22)</f>
        <v>PAYS 1</v>
      </c>
      <c r="C22" s="264"/>
      <c r="D22" s="264"/>
      <c r="E22" s="264"/>
      <c r="F22" s="264"/>
      <c r="G22" s="264"/>
      <c r="H22" s="264"/>
      <c r="I22" s="264"/>
      <c r="J22" s="264"/>
      <c r="K22" s="264"/>
      <c r="L22" s="265"/>
      <c r="M22" s="9"/>
      <c r="O22" s="69" t="s">
        <v>341</v>
      </c>
      <c r="P22" s="69" t="s">
        <v>342</v>
      </c>
    </row>
    <row r="23" spans="1:16" ht="15.75" customHeight="1" x14ac:dyDescent="0.25">
      <c r="B23" s="477" t="str">
        <f>IF(Intro!$G$29="English",O23,P23)</f>
        <v>Veuillez spécifier le pays d'origine ici :</v>
      </c>
      <c r="C23" s="478"/>
      <c r="D23" s="478"/>
      <c r="E23" s="474"/>
      <c r="F23" s="475"/>
      <c r="G23" s="475"/>
      <c r="H23" s="475"/>
      <c r="I23" s="476"/>
      <c r="J23" s="26"/>
      <c r="K23" s="26"/>
      <c r="L23" s="47"/>
      <c r="M23" s="9"/>
      <c r="O23" s="9" t="s">
        <v>815</v>
      </c>
      <c r="P23" s="9" t="s">
        <v>818</v>
      </c>
    </row>
    <row r="24" spans="1:16" x14ac:dyDescent="0.25">
      <c r="B24" s="79"/>
      <c r="C24" s="80"/>
      <c r="D24" s="80"/>
      <c r="E24" s="80"/>
      <c r="F24" s="80"/>
      <c r="G24" s="26"/>
      <c r="H24" s="26"/>
      <c r="I24" s="26"/>
      <c r="J24" s="26"/>
      <c r="K24" s="26"/>
      <c r="L24" s="16"/>
      <c r="M24" s="9"/>
    </row>
    <row r="25" spans="1:16" x14ac:dyDescent="0.25">
      <c r="B25" s="79"/>
      <c r="C25" s="80"/>
      <c r="D25" s="80"/>
      <c r="E25" s="80"/>
      <c r="F25" s="80"/>
      <c r="G25" s="113">
        <f>Variables!$B$6</f>
        <v>2023</v>
      </c>
      <c r="H25" s="113">
        <f>G25+1</f>
        <v>2024</v>
      </c>
      <c r="I25" s="113">
        <f>H25+1</f>
        <v>2025</v>
      </c>
      <c r="J25" s="26"/>
      <c r="K25" s="26"/>
      <c r="L25" s="50"/>
      <c r="M25" s="9"/>
      <c r="O25" s="17"/>
    </row>
    <row r="26" spans="1:16" s="10" customFormat="1" ht="14.25" customHeight="1" x14ac:dyDescent="0.25">
      <c r="A26" s="24"/>
      <c r="B26" s="479" t="str">
        <f>IF(Intro!$G$29="English",O26,P26)</f>
        <v>Importations au Canada</v>
      </c>
      <c r="C26" s="480"/>
      <c r="D26" s="480"/>
      <c r="E26" s="480"/>
      <c r="F26" s="480"/>
      <c r="G26" s="480"/>
      <c r="H26" s="480"/>
      <c r="I26" s="481"/>
      <c r="J26" s="26"/>
      <c r="K26" s="26"/>
      <c r="L26" s="50"/>
      <c r="O26" s="21" t="s">
        <v>143</v>
      </c>
      <c r="P26" s="10" t="s">
        <v>144</v>
      </c>
    </row>
    <row r="27" spans="1:16" ht="15" customHeight="1" x14ac:dyDescent="0.25">
      <c r="B27" s="297" t="str">
        <f>IF(Intro!$G$29="English",O27,P27)</f>
        <v>Importations</v>
      </c>
      <c r="C27" s="298"/>
      <c r="D27" s="482" t="str">
        <f>IF(Intro!$G$29="English",Variables!$B$23,Variables!$C$23)</f>
        <v>000 pi. ca.</v>
      </c>
      <c r="E27" s="482"/>
      <c r="F27" s="482"/>
      <c r="G27" s="81"/>
      <c r="H27" s="81"/>
      <c r="I27" s="81"/>
      <c r="J27" s="26"/>
      <c r="K27" s="26"/>
      <c r="L27" s="50"/>
      <c r="M27" s="9"/>
      <c r="O27" s="9" t="s">
        <v>51</v>
      </c>
      <c r="P27" s="9" t="s">
        <v>110</v>
      </c>
    </row>
    <row r="28" spans="1:16" ht="15" customHeight="1" x14ac:dyDescent="0.25">
      <c r="B28" s="297"/>
      <c r="C28" s="298"/>
      <c r="D28" s="482" t="str">
        <f>IF(Intro!G$29="English",O28,P28)</f>
        <v>valeur d'achat nette rendue (CAD)</v>
      </c>
      <c r="E28" s="482"/>
      <c r="F28" s="482"/>
      <c r="G28" s="81"/>
      <c r="H28" s="81"/>
      <c r="I28" s="81"/>
      <c r="J28" s="26"/>
      <c r="K28" s="26"/>
      <c r="L28" s="50"/>
      <c r="M28" s="9"/>
      <c r="O28" s="9" t="s">
        <v>227</v>
      </c>
      <c r="P28" s="9" t="s">
        <v>226</v>
      </c>
    </row>
    <row r="29" spans="1:16" ht="15" customHeight="1" x14ac:dyDescent="0.25">
      <c r="B29" s="297"/>
      <c r="C29" s="298"/>
      <c r="D29" s="482" t="str">
        <f>"$ / "&amp;IF(Intro!$G$29="English",Variables!$B$24,Variables!$C$24)</f>
        <v>$ / 000 pi. ca.</v>
      </c>
      <c r="E29" s="482"/>
      <c r="F29" s="482"/>
      <c r="G29" s="89" t="str">
        <f>IF(G27=0,"-",G28/G27)</f>
        <v>-</v>
      </c>
      <c r="H29" s="89" t="str">
        <f>IF(H27=0,"-",H28/H27)</f>
        <v>-</v>
      </c>
      <c r="I29" s="89" t="str">
        <f>IF(I27=0,"-",I28/I27)</f>
        <v>-</v>
      </c>
      <c r="J29" s="26"/>
      <c r="K29" s="26"/>
      <c r="L29" s="50"/>
      <c r="M29" s="9"/>
    </row>
    <row r="30" spans="1:16" s="10" customFormat="1" x14ac:dyDescent="0.25">
      <c r="A30" s="24"/>
      <c r="B30" s="483" t="str">
        <f>IF(Intro!$G$29="English",O30,P30)</f>
        <v>Ventes des importations au Canada</v>
      </c>
      <c r="C30" s="484"/>
      <c r="D30" s="484"/>
      <c r="E30" s="484"/>
      <c r="F30" s="484"/>
      <c r="G30" s="484"/>
      <c r="H30" s="484"/>
      <c r="I30" s="485"/>
      <c r="J30" s="26"/>
      <c r="K30" s="26"/>
      <c r="L30" s="50"/>
      <c r="O30" s="21" t="s">
        <v>343</v>
      </c>
      <c r="P30" s="10" t="s">
        <v>344</v>
      </c>
    </row>
    <row r="31" spans="1:16" ht="15" customHeight="1" x14ac:dyDescent="0.25">
      <c r="B31" s="297" t="str">
        <f>IF(Intro!$G$29="English",O30,P30)</f>
        <v>Ventes des importations au Canada</v>
      </c>
      <c r="C31" s="298"/>
      <c r="D31" s="482" t="str">
        <f>D27</f>
        <v>000 pi. ca.</v>
      </c>
      <c r="E31" s="482"/>
      <c r="F31" s="482"/>
      <c r="G31" s="81"/>
      <c r="H31" s="81"/>
      <c r="I31" s="81"/>
      <c r="J31" s="26"/>
      <c r="K31" s="26"/>
      <c r="L31" s="50"/>
      <c r="M31" s="9"/>
      <c r="O31" s="9" t="str">
        <f>"Sales to "&amp;Variables!$B$26&amp;" in Canada"</f>
        <v>Sales to  in Canada</v>
      </c>
      <c r="P31" s="9" t="str">
        <f>"Ventes aux "&amp;Variables!$C$26&amp;" au Canada"</f>
        <v>Ventes aux  au Canada</v>
      </c>
    </row>
    <row r="32" spans="1:16" ht="15" customHeight="1" x14ac:dyDescent="0.25">
      <c r="B32" s="297"/>
      <c r="C32" s="298"/>
      <c r="D32" s="482" t="str">
        <f>IF(Intro!G$29="English",O32,P32)</f>
        <v>valeur de vente nette rendue (CAD)</v>
      </c>
      <c r="E32" s="482"/>
      <c r="F32" s="482"/>
      <c r="G32" s="81"/>
      <c r="H32" s="81"/>
      <c r="I32" s="81"/>
      <c r="J32" s="26"/>
      <c r="K32" s="26"/>
      <c r="L32" s="50"/>
      <c r="M32" s="9"/>
      <c r="O32" s="9" t="s">
        <v>229</v>
      </c>
      <c r="P32" s="9" t="s">
        <v>228</v>
      </c>
    </row>
    <row r="33" spans="1:16" ht="15.75" customHeight="1" x14ac:dyDescent="0.25">
      <c r="B33" s="486"/>
      <c r="C33" s="360"/>
      <c r="D33" s="487" t="str">
        <f>D29</f>
        <v>$ / 000 pi. ca.</v>
      </c>
      <c r="E33" s="487"/>
      <c r="F33" s="487"/>
      <c r="G33" s="89" t="str">
        <f>IF(G31=0,"-",G32/G31)</f>
        <v>-</v>
      </c>
      <c r="H33" s="89" t="str">
        <f>IF(H31=0,"-",H32/H31)</f>
        <v>-</v>
      </c>
      <c r="I33" s="89" t="str">
        <f>IF(I31=0,"-",I32/I31)</f>
        <v>-</v>
      </c>
      <c r="J33" s="26"/>
      <c r="K33" s="26"/>
      <c r="L33" s="50"/>
      <c r="M33" s="9"/>
    </row>
    <row r="34" spans="1:16" x14ac:dyDescent="0.25">
      <c r="B34" s="51"/>
      <c r="C34" s="48"/>
      <c r="D34" s="48"/>
      <c r="E34" s="48"/>
      <c r="F34" s="48"/>
      <c r="G34" s="48"/>
      <c r="H34" s="48"/>
      <c r="I34" s="48"/>
      <c r="J34" s="48"/>
      <c r="K34" s="48"/>
      <c r="L34" s="49"/>
      <c r="M34" s="9"/>
    </row>
    <row r="35" spans="1:16" x14ac:dyDescent="0.25">
      <c r="B35" s="263" t="str">
        <f>IF(Intro!$G$29="English",O35,P35)</f>
        <v>PAYS 2</v>
      </c>
      <c r="C35" s="264"/>
      <c r="D35" s="264"/>
      <c r="E35" s="264"/>
      <c r="F35" s="264"/>
      <c r="G35" s="264"/>
      <c r="H35" s="264"/>
      <c r="I35" s="264"/>
      <c r="J35" s="264"/>
      <c r="K35" s="264"/>
      <c r="L35" s="265"/>
      <c r="M35" s="9"/>
      <c r="O35" s="69" t="s">
        <v>443</v>
      </c>
      <c r="P35" s="69" t="s">
        <v>444</v>
      </c>
    </row>
    <row r="36" spans="1:16" ht="15.75" x14ac:dyDescent="0.25">
      <c r="B36" s="477" t="str">
        <f>IF(Intro!$G$29="English",O36,P36)</f>
        <v>Veuillez spécifier le pays d'origine ici :</v>
      </c>
      <c r="C36" s="478"/>
      <c r="D36" s="478"/>
      <c r="E36" s="474"/>
      <c r="F36" s="475"/>
      <c r="G36" s="475"/>
      <c r="H36" s="475"/>
      <c r="I36" s="476"/>
      <c r="J36" s="26"/>
      <c r="K36" s="26"/>
      <c r="L36" s="47"/>
      <c r="M36" s="9"/>
      <c r="O36" s="9" t="s">
        <v>815</v>
      </c>
      <c r="P36" s="9" t="s">
        <v>818</v>
      </c>
    </row>
    <row r="37" spans="1:16" x14ac:dyDescent="0.25">
      <c r="B37" s="79"/>
      <c r="C37" s="80"/>
      <c r="D37" s="80"/>
      <c r="E37" s="80"/>
      <c r="F37" s="80"/>
      <c r="G37" s="26"/>
      <c r="H37" s="26"/>
      <c r="I37" s="26"/>
      <c r="J37" s="26"/>
      <c r="K37" s="26"/>
      <c r="L37" s="16"/>
      <c r="M37" s="9"/>
    </row>
    <row r="38" spans="1:16" x14ac:dyDescent="0.25">
      <c r="B38" s="79"/>
      <c r="C38" s="80"/>
      <c r="D38" s="80"/>
      <c r="E38" s="80"/>
      <c r="F38" s="80"/>
      <c r="G38" s="113">
        <f>Variables!$B$6</f>
        <v>2023</v>
      </c>
      <c r="H38" s="113">
        <f>G38+1</f>
        <v>2024</v>
      </c>
      <c r="I38" s="113">
        <f>H38+1</f>
        <v>2025</v>
      </c>
      <c r="J38" s="26"/>
      <c r="K38" s="26"/>
      <c r="L38" s="50"/>
      <c r="M38" s="9"/>
      <c r="O38" s="17"/>
    </row>
    <row r="39" spans="1:16" s="10" customFormat="1" ht="14.25" customHeight="1" x14ac:dyDescent="0.25">
      <c r="A39" s="24"/>
      <c r="B39" s="479" t="str">
        <f>IF(Intro!$G$29="English",O39,P39)</f>
        <v>Importations au Canada</v>
      </c>
      <c r="C39" s="480"/>
      <c r="D39" s="480"/>
      <c r="E39" s="480"/>
      <c r="F39" s="480"/>
      <c r="G39" s="480"/>
      <c r="H39" s="480"/>
      <c r="I39" s="481"/>
      <c r="J39" s="26"/>
      <c r="K39" s="26"/>
      <c r="L39" s="50"/>
      <c r="O39" s="21" t="s">
        <v>143</v>
      </c>
      <c r="P39" s="10" t="s">
        <v>144</v>
      </c>
    </row>
    <row r="40" spans="1:16" ht="15" customHeight="1" x14ac:dyDescent="0.25">
      <c r="B40" s="297" t="str">
        <f>IF(Intro!$G$29="English",O40,P40)</f>
        <v>Importations</v>
      </c>
      <c r="C40" s="298"/>
      <c r="D40" s="482" t="str">
        <f>IF(Intro!$G$29="English",Variables!$B$23,Variables!$C$23)</f>
        <v>000 pi. ca.</v>
      </c>
      <c r="E40" s="482"/>
      <c r="F40" s="482"/>
      <c r="G40" s="81"/>
      <c r="H40" s="81"/>
      <c r="I40" s="81"/>
      <c r="J40" s="26"/>
      <c r="K40" s="26"/>
      <c r="L40" s="50"/>
      <c r="M40" s="9"/>
      <c r="O40" s="9" t="s">
        <v>51</v>
      </c>
      <c r="P40" s="9" t="s">
        <v>110</v>
      </c>
    </row>
    <row r="41" spans="1:16" ht="15" customHeight="1" x14ac:dyDescent="0.25">
      <c r="B41" s="297"/>
      <c r="C41" s="298"/>
      <c r="D41" s="482" t="str">
        <f>IF(Intro!G$29="English",O41,P41)</f>
        <v>valeur d'achat nette rendue (CAD)</v>
      </c>
      <c r="E41" s="482"/>
      <c r="F41" s="482"/>
      <c r="G41" s="81"/>
      <c r="H41" s="81"/>
      <c r="I41" s="81"/>
      <c r="J41" s="26"/>
      <c r="K41" s="26"/>
      <c r="L41" s="50"/>
      <c r="M41" s="9"/>
      <c r="O41" s="9" t="s">
        <v>227</v>
      </c>
      <c r="P41" s="9" t="s">
        <v>226</v>
      </c>
    </row>
    <row r="42" spans="1:16" ht="15" customHeight="1" x14ac:dyDescent="0.25">
      <c r="B42" s="297"/>
      <c r="C42" s="298"/>
      <c r="D42" s="482" t="str">
        <f>"$ / "&amp;IF(Intro!$G$29="English",Variables!$B$24,Variables!$C$24)</f>
        <v>$ / 000 pi. ca.</v>
      </c>
      <c r="E42" s="482"/>
      <c r="F42" s="482"/>
      <c r="G42" s="89" t="str">
        <f>IF(G40=0,"-",G41/G40)</f>
        <v>-</v>
      </c>
      <c r="H42" s="89" t="str">
        <f>IF(H40=0,"-",H41/H40)</f>
        <v>-</v>
      </c>
      <c r="I42" s="89" t="str">
        <f>IF(I40=0,"-",I41/I40)</f>
        <v>-</v>
      </c>
      <c r="J42" s="26"/>
      <c r="K42" s="26"/>
      <c r="L42" s="50"/>
      <c r="M42" s="9"/>
    </row>
    <row r="43" spans="1:16" s="10" customFormat="1" x14ac:dyDescent="0.25">
      <c r="A43" s="24"/>
      <c r="B43" s="483" t="str">
        <f>IF(Intro!$G$29="English",O43,P43)</f>
        <v>Ventes des importations au Canada</v>
      </c>
      <c r="C43" s="484"/>
      <c r="D43" s="484"/>
      <c r="E43" s="484"/>
      <c r="F43" s="484"/>
      <c r="G43" s="484"/>
      <c r="H43" s="484"/>
      <c r="I43" s="485"/>
      <c r="J43" s="26"/>
      <c r="K43" s="26"/>
      <c r="L43" s="50"/>
      <c r="O43" s="21" t="s">
        <v>343</v>
      </c>
      <c r="P43" s="10" t="s">
        <v>344</v>
      </c>
    </row>
    <row r="44" spans="1:16" ht="15" customHeight="1" x14ac:dyDescent="0.25">
      <c r="B44" s="297" t="str">
        <f>IF(Intro!$G$29="English",O43,P43)</f>
        <v>Ventes des importations au Canada</v>
      </c>
      <c r="C44" s="298"/>
      <c r="D44" s="482" t="str">
        <f>D40</f>
        <v>000 pi. ca.</v>
      </c>
      <c r="E44" s="482"/>
      <c r="F44" s="482"/>
      <c r="G44" s="81"/>
      <c r="H44" s="81"/>
      <c r="I44" s="81"/>
      <c r="J44" s="26"/>
      <c r="K44" s="26"/>
      <c r="L44" s="50"/>
      <c r="M44" s="9"/>
      <c r="O44" s="9" t="str">
        <f>"Sales to "&amp;Variables!$B$26&amp;" in Canada"</f>
        <v>Sales to  in Canada</v>
      </c>
      <c r="P44" s="9" t="str">
        <f>"Ventes aux "&amp;Variables!$C$26&amp;" au Canada"</f>
        <v>Ventes aux  au Canada</v>
      </c>
    </row>
    <row r="45" spans="1:16" ht="15" customHeight="1" x14ac:dyDescent="0.25">
      <c r="B45" s="297"/>
      <c r="C45" s="298"/>
      <c r="D45" s="482" t="str">
        <f>IF(Intro!G$29="English",O45,P45)</f>
        <v>valeur de vente nette rendue (CAD)</v>
      </c>
      <c r="E45" s="482"/>
      <c r="F45" s="482"/>
      <c r="G45" s="81"/>
      <c r="H45" s="81"/>
      <c r="I45" s="81"/>
      <c r="J45" s="26"/>
      <c r="K45" s="26"/>
      <c r="L45" s="50"/>
      <c r="M45" s="9"/>
      <c r="O45" s="9" t="s">
        <v>229</v>
      </c>
      <c r="P45" s="9" t="s">
        <v>228</v>
      </c>
    </row>
    <row r="46" spans="1:16" ht="15.75" customHeight="1" x14ac:dyDescent="0.25">
      <c r="B46" s="486"/>
      <c r="C46" s="360"/>
      <c r="D46" s="487" t="str">
        <f>D42</f>
        <v>$ / 000 pi. ca.</v>
      </c>
      <c r="E46" s="487"/>
      <c r="F46" s="487"/>
      <c r="G46" s="89" t="str">
        <f>IF(G44=0,"-",G45/G44)</f>
        <v>-</v>
      </c>
      <c r="H46" s="89" t="str">
        <f>IF(H44=0,"-",H45/H44)</f>
        <v>-</v>
      </c>
      <c r="I46" s="89" t="str">
        <f>IF(I44=0,"-",I45/I44)</f>
        <v>-</v>
      </c>
      <c r="J46" s="26"/>
      <c r="K46" s="26"/>
      <c r="L46" s="50"/>
      <c r="M46" s="9"/>
    </row>
    <row r="47" spans="1:16" x14ac:dyDescent="0.25">
      <c r="B47" s="51"/>
      <c r="C47" s="48"/>
      <c r="D47" s="48"/>
      <c r="E47" s="48"/>
      <c r="F47" s="48"/>
      <c r="G47" s="48"/>
      <c r="H47" s="48"/>
      <c r="I47" s="48"/>
      <c r="J47" s="48"/>
      <c r="K47" s="48"/>
      <c r="L47" s="49"/>
      <c r="M47" s="9"/>
    </row>
    <row r="48" spans="1:16" x14ac:dyDescent="0.25">
      <c r="B48" s="263" t="str">
        <f>IF(Intro!$G$29="English",O48,P48)</f>
        <v>PAYS 3</v>
      </c>
      <c r="C48" s="264"/>
      <c r="D48" s="264"/>
      <c r="E48" s="264"/>
      <c r="F48" s="264"/>
      <c r="G48" s="264"/>
      <c r="H48" s="264"/>
      <c r="I48" s="264"/>
      <c r="J48" s="264"/>
      <c r="K48" s="264"/>
      <c r="L48" s="265"/>
      <c r="M48" s="9"/>
      <c r="O48" s="69" t="s">
        <v>799</v>
      </c>
      <c r="P48" s="69" t="s">
        <v>800</v>
      </c>
    </row>
    <row r="49" spans="1:16" ht="15.75" x14ac:dyDescent="0.25">
      <c r="B49" s="477" t="str">
        <f>IF(Intro!$G$29="English",O49,P49)</f>
        <v>Veuillez spécifier le pays d'origine ici :</v>
      </c>
      <c r="C49" s="478"/>
      <c r="D49" s="478"/>
      <c r="E49" s="474"/>
      <c r="F49" s="475"/>
      <c r="G49" s="475"/>
      <c r="H49" s="475"/>
      <c r="I49" s="476"/>
      <c r="J49" s="26"/>
      <c r="K49" s="26"/>
      <c r="L49" s="47"/>
      <c r="M49" s="9"/>
      <c r="O49" s="9" t="s">
        <v>815</v>
      </c>
      <c r="P49" s="9" t="s">
        <v>818</v>
      </c>
    </row>
    <row r="50" spans="1:16" x14ac:dyDescent="0.25">
      <c r="B50" s="79"/>
      <c r="C50" s="80"/>
      <c r="D50" s="80"/>
      <c r="E50" s="80"/>
      <c r="F50" s="80"/>
      <c r="G50" s="26"/>
      <c r="H50" s="26"/>
      <c r="I50" s="26"/>
      <c r="J50" s="26"/>
      <c r="K50" s="26"/>
      <c r="L50" s="16"/>
      <c r="M50" s="9"/>
    </row>
    <row r="51" spans="1:16" x14ac:dyDescent="0.25">
      <c r="B51" s="79"/>
      <c r="C51" s="80"/>
      <c r="D51" s="80"/>
      <c r="E51" s="80"/>
      <c r="F51" s="80"/>
      <c r="G51" s="113">
        <f>Variables!$B$6</f>
        <v>2023</v>
      </c>
      <c r="H51" s="113">
        <f>G51+1</f>
        <v>2024</v>
      </c>
      <c r="I51" s="113">
        <f>H51+1</f>
        <v>2025</v>
      </c>
      <c r="J51" s="26"/>
      <c r="K51" s="26"/>
      <c r="L51" s="50"/>
      <c r="M51" s="9"/>
      <c r="O51" s="17"/>
    </row>
    <row r="52" spans="1:16" s="10" customFormat="1" ht="14.25" customHeight="1" x14ac:dyDescent="0.25">
      <c r="A52" s="24"/>
      <c r="B52" s="479" t="str">
        <f>IF(Intro!$G$29="English",O52,P52)</f>
        <v>Importations au Canada</v>
      </c>
      <c r="C52" s="480"/>
      <c r="D52" s="480"/>
      <c r="E52" s="480"/>
      <c r="F52" s="480"/>
      <c r="G52" s="480"/>
      <c r="H52" s="480"/>
      <c r="I52" s="481"/>
      <c r="J52" s="26"/>
      <c r="K52" s="26"/>
      <c r="L52" s="50"/>
      <c r="O52" s="21" t="s">
        <v>143</v>
      </c>
      <c r="P52" s="10" t="s">
        <v>144</v>
      </c>
    </row>
    <row r="53" spans="1:16" ht="15" customHeight="1" x14ac:dyDescent="0.25">
      <c r="B53" s="297" t="str">
        <f>IF(Intro!$G$29="English",O53,P53)</f>
        <v>Importations</v>
      </c>
      <c r="C53" s="298"/>
      <c r="D53" s="482" t="str">
        <f>IF(Intro!$G$29="English",Variables!$B$23,Variables!$C$23)</f>
        <v>000 pi. ca.</v>
      </c>
      <c r="E53" s="482"/>
      <c r="F53" s="482"/>
      <c r="G53" s="81"/>
      <c r="H53" s="81"/>
      <c r="I53" s="81"/>
      <c r="J53" s="26"/>
      <c r="K53" s="26"/>
      <c r="L53" s="50"/>
      <c r="M53" s="9"/>
      <c r="O53" s="9" t="s">
        <v>51</v>
      </c>
      <c r="P53" s="9" t="s">
        <v>110</v>
      </c>
    </row>
    <row r="54" spans="1:16" ht="15" customHeight="1" x14ac:dyDescent="0.25">
      <c r="B54" s="297"/>
      <c r="C54" s="298"/>
      <c r="D54" s="482" t="str">
        <f>IF(Intro!G$29="English",O54,P54)</f>
        <v>valeur d'achat nette rendue (CAD)</v>
      </c>
      <c r="E54" s="482"/>
      <c r="F54" s="482"/>
      <c r="G54" s="81"/>
      <c r="H54" s="81"/>
      <c r="I54" s="81"/>
      <c r="J54" s="26"/>
      <c r="K54" s="26"/>
      <c r="L54" s="50"/>
      <c r="M54" s="9"/>
      <c r="O54" s="9" t="s">
        <v>227</v>
      </c>
      <c r="P54" s="9" t="s">
        <v>226</v>
      </c>
    </row>
    <row r="55" spans="1:16" ht="15" customHeight="1" x14ac:dyDescent="0.25">
      <c r="B55" s="297"/>
      <c r="C55" s="298"/>
      <c r="D55" s="482" t="str">
        <f>"$ / "&amp;IF(Intro!$G$29="English",Variables!$B$24,Variables!$C$24)</f>
        <v>$ / 000 pi. ca.</v>
      </c>
      <c r="E55" s="482"/>
      <c r="F55" s="482"/>
      <c r="G55" s="89" t="str">
        <f>IF(G53=0,"-",G54/G53)</f>
        <v>-</v>
      </c>
      <c r="H55" s="89" t="str">
        <f>IF(H53=0,"-",H54/H53)</f>
        <v>-</v>
      </c>
      <c r="I55" s="89" t="str">
        <f t="shared" ref="I55" si="0">IF(I53=0,"-",I54/I53)</f>
        <v>-</v>
      </c>
      <c r="J55" s="26"/>
      <c r="K55" s="26"/>
      <c r="L55" s="50"/>
      <c r="M55" s="9"/>
    </row>
    <row r="56" spans="1:16" s="10" customFormat="1" x14ac:dyDescent="0.25">
      <c r="A56" s="24"/>
      <c r="B56" s="483" t="str">
        <f>IF(Intro!$G$29="English",O56,P56)</f>
        <v>Ventes des importations au Canada</v>
      </c>
      <c r="C56" s="484"/>
      <c r="D56" s="484"/>
      <c r="E56" s="484"/>
      <c r="F56" s="484"/>
      <c r="G56" s="484"/>
      <c r="H56" s="484"/>
      <c r="I56" s="485"/>
      <c r="J56" s="26"/>
      <c r="K56" s="26"/>
      <c r="L56" s="50"/>
      <c r="O56" s="21" t="s">
        <v>343</v>
      </c>
      <c r="P56" s="10" t="s">
        <v>344</v>
      </c>
    </row>
    <row r="57" spans="1:16" ht="15" customHeight="1" x14ac:dyDescent="0.25">
      <c r="B57" s="297" t="str">
        <f>IF(Intro!$G$29="English",O56,P56)</f>
        <v>Ventes des importations au Canada</v>
      </c>
      <c r="C57" s="298"/>
      <c r="D57" s="482" t="str">
        <f>D53</f>
        <v>000 pi. ca.</v>
      </c>
      <c r="E57" s="482"/>
      <c r="F57" s="482"/>
      <c r="G57" s="81"/>
      <c r="H57" s="81"/>
      <c r="I57" s="81"/>
      <c r="J57" s="26"/>
      <c r="K57" s="26"/>
      <c r="L57" s="50"/>
      <c r="M57" s="9"/>
      <c r="O57" s="9" t="str">
        <f>"Sales to "&amp;Variables!$B$26&amp;" in Canada"</f>
        <v>Sales to  in Canada</v>
      </c>
      <c r="P57" s="9" t="str">
        <f>"Ventes aux "&amp;Variables!$C$26&amp;" au Canada"</f>
        <v>Ventes aux  au Canada</v>
      </c>
    </row>
    <row r="58" spans="1:16" ht="15" customHeight="1" x14ac:dyDescent="0.25">
      <c r="B58" s="297"/>
      <c r="C58" s="298"/>
      <c r="D58" s="482" t="str">
        <f>IF(Intro!G$29="English",O58,P58)</f>
        <v>valeur de vente nette rendue (CAD)</v>
      </c>
      <c r="E58" s="482"/>
      <c r="F58" s="482"/>
      <c r="G58" s="81"/>
      <c r="H58" s="81"/>
      <c r="I58" s="81"/>
      <c r="J58" s="26"/>
      <c r="K58" s="26"/>
      <c r="L58" s="50"/>
      <c r="M58" s="9"/>
      <c r="O58" s="9" t="s">
        <v>229</v>
      </c>
      <c r="P58" s="9" t="s">
        <v>228</v>
      </c>
    </row>
    <row r="59" spans="1:16" ht="15.75" customHeight="1" x14ac:dyDescent="0.25">
      <c r="B59" s="486"/>
      <c r="C59" s="360"/>
      <c r="D59" s="487" t="str">
        <f>D55</f>
        <v>$ / 000 pi. ca.</v>
      </c>
      <c r="E59" s="487"/>
      <c r="F59" s="487"/>
      <c r="G59" s="89" t="str">
        <f>IF(G57=0,"-",G58/G57)</f>
        <v>-</v>
      </c>
      <c r="H59" s="89" t="str">
        <f>IF(H57=0,"-",H58/H57)</f>
        <v>-</v>
      </c>
      <c r="I59" s="89" t="str">
        <f>IF(I57=0,"-",I58/I57)</f>
        <v>-</v>
      </c>
      <c r="J59" s="26"/>
      <c r="K59" s="26"/>
      <c r="L59" s="50"/>
      <c r="M59" s="9"/>
    </row>
    <row r="60" spans="1:16" x14ac:dyDescent="0.25">
      <c r="B60" s="51"/>
      <c r="C60" s="48"/>
      <c r="D60" s="48"/>
      <c r="E60" s="48"/>
      <c r="F60" s="48"/>
      <c r="G60" s="48"/>
      <c r="H60" s="48"/>
      <c r="I60" s="48"/>
      <c r="J60" s="48"/>
      <c r="K60" s="48"/>
      <c r="L60" s="49"/>
      <c r="M60" s="9"/>
    </row>
    <row r="61" spans="1:16" x14ac:dyDescent="0.25">
      <c r="B61" s="263" t="str">
        <f>IF(Intro!$G$29="English",O61,P61)</f>
        <v>PAYS 4</v>
      </c>
      <c r="C61" s="264"/>
      <c r="D61" s="264"/>
      <c r="E61" s="264"/>
      <c r="F61" s="264"/>
      <c r="G61" s="264"/>
      <c r="H61" s="264"/>
      <c r="I61" s="264"/>
      <c r="J61" s="264"/>
      <c r="K61" s="264"/>
      <c r="L61" s="265"/>
      <c r="M61" s="9"/>
      <c r="O61" s="69" t="s">
        <v>801</v>
      </c>
      <c r="P61" s="69" t="s">
        <v>802</v>
      </c>
    </row>
    <row r="62" spans="1:16" ht="15.75" x14ac:dyDescent="0.25">
      <c r="B62" s="477" t="str">
        <f>IF(Intro!$G$29="English",O62,P62)</f>
        <v>Veuillez spécifier le pays d'origine ici :</v>
      </c>
      <c r="C62" s="478"/>
      <c r="D62" s="478"/>
      <c r="E62" s="474"/>
      <c r="F62" s="475"/>
      <c r="G62" s="475"/>
      <c r="H62" s="475"/>
      <c r="I62" s="476"/>
      <c r="J62" s="26"/>
      <c r="K62" s="26"/>
      <c r="L62" s="47"/>
      <c r="M62" s="9"/>
      <c r="O62" s="9" t="s">
        <v>815</v>
      </c>
      <c r="P62" s="9" t="s">
        <v>818</v>
      </c>
    </row>
    <row r="63" spans="1:16" x14ac:dyDescent="0.25">
      <c r="B63" s="79"/>
      <c r="C63" s="80"/>
      <c r="D63" s="80"/>
      <c r="E63" s="80"/>
      <c r="F63" s="80"/>
      <c r="G63" s="26"/>
      <c r="H63" s="26"/>
      <c r="I63" s="26"/>
      <c r="J63" s="26"/>
      <c r="K63" s="26"/>
      <c r="L63" s="16"/>
      <c r="M63" s="9"/>
    </row>
    <row r="64" spans="1:16" x14ac:dyDescent="0.25">
      <c r="B64" s="79"/>
      <c r="C64" s="80"/>
      <c r="D64" s="80"/>
      <c r="E64" s="80"/>
      <c r="F64" s="80"/>
      <c r="G64" s="113">
        <f>Variables!$B$6</f>
        <v>2023</v>
      </c>
      <c r="H64" s="113">
        <f>G64+1</f>
        <v>2024</v>
      </c>
      <c r="I64" s="113">
        <f>H64+1</f>
        <v>2025</v>
      </c>
      <c r="J64" s="26"/>
      <c r="K64" s="26"/>
      <c r="L64" s="50"/>
      <c r="M64" s="9"/>
      <c r="O64" s="17"/>
    </row>
    <row r="65" spans="1:16" s="10" customFormat="1" ht="14.25" customHeight="1" x14ac:dyDescent="0.25">
      <c r="A65" s="24"/>
      <c r="B65" s="479" t="str">
        <f>IF(Intro!$G$29="English",O65,P65)</f>
        <v>Importations au Canada</v>
      </c>
      <c r="C65" s="480"/>
      <c r="D65" s="480"/>
      <c r="E65" s="480"/>
      <c r="F65" s="480"/>
      <c r="G65" s="480"/>
      <c r="H65" s="480"/>
      <c r="I65" s="481"/>
      <c r="J65" s="26"/>
      <c r="K65" s="26"/>
      <c r="L65" s="50"/>
      <c r="O65" s="21" t="s">
        <v>143</v>
      </c>
      <c r="P65" s="10" t="s">
        <v>144</v>
      </c>
    </row>
    <row r="66" spans="1:16" ht="15" customHeight="1" x14ac:dyDescent="0.25">
      <c r="B66" s="297" t="str">
        <f>IF(Intro!$G$29="English",O66,P66)</f>
        <v>Importations</v>
      </c>
      <c r="C66" s="298"/>
      <c r="D66" s="482" t="str">
        <f>IF(Intro!$G$29="English",Variables!$B$23,Variables!$C$23)</f>
        <v>000 pi. ca.</v>
      </c>
      <c r="E66" s="482"/>
      <c r="F66" s="482"/>
      <c r="G66" s="81"/>
      <c r="H66" s="81"/>
      <c r="I66" s="81"/>
      <c r="J66" s="26"/>
      <c r="K66" s="26"/>
      <c r="L66" s="50"/>
      <c r="M66" s="9"/>
      <c r="O66" s="9" t="s">
        <v>51</v>
      </c>
      <c r="P66" s="9" t="s">
        <v>110</v>
      </c>
    </row>
    <row r="67" spans="1:16" ht="15" customHeight="1" x14ac:dyDescent="0.25">
      <c r="B67" s="297"/>
      <c r="C67" s="298"/>
      <c r="D67" s="482" t="str">
        <f>IF(Intro!G$29="English",O67,P67)</f>
        <v>valeur d'achat nette rendue (CAD)</v>
      </c>
      <c r="E67" s="482"/>
      <c r="F67" s="482"/>
      <c r="G67" s="81"/>
      <c r="H67" s="81"/>
      <c r="I67" s="81"/>
      <c r="J67" s="26"/>
      <c r="K67" s="26"/>
      <c r="L67" s="50"/>
      <c r="M67" s="9"/>
      <c r="O67" s="9" t="s">
        <v>227</v>
      </c>
      <c r="P67" s="9" t="s">
        <v>226</v>
      </c>
    </row>
    <row r="68" spans="1:16" ht="15" customHeight="1" x14ac:dyDescent="0.25">
      <c r="B68" s="297"/>
      <c r="C68" s="298"/>
      <c r="D68" s="482" t="str">
        <f>"$ / "&amp;IF(Intro!$G$29="English",Variables!$B$24,Variables!$C$24)</f>
        <v>$ / 000 pi. ca.</v>
      </c>
      <c r="E68" s="482"/>
      <c r="F68" s="482"/>
      <c r="G68" s="89" t="str">
        <f>IF(G66=0,"-",G67/G66)</f>
        <v>-</v>
      </c>
      <c r="H68" s="89" t="str">
        <f>IF(H66=0,"-",H67/H66)</f>
        <v>-</v>
      </c>
      <c r="I68" s="89" t="str">
        <f>IF(I66=0,"-",I67/I66)</f>
        <v>-</v>
      </c>
      <c r="J68" s="26"/>
      <c r="K68" s="26"/>
      <c r="L68" s="50"/>
      <c r="M68" s="9"/>
    </row>
    <row r="69" spans="1:16" s="10" customFormat="1" x14ac:dyDescent="0.25">
      <c r="A69" s="24"/>
      <c r="B69" s="483" t="str">
        <f>IF(Intro!$G$29="English",O69,P69)</f>
        <v>Ventes des importations au Canada</v>
      </c>
      <c r="C69" s="484"/>
      <c r="D69" s="484"/>
      <c r="E69" s="484"/>
      <c r="F69" s="484"/>
      <c r="G69" s="484"/>
      <c r="H69" s="484"/>
      <c r="I69" s="485"/>
      <c r="J69" s="26"/>
      <c r="K69" s="26"/>
      <c r="L69" s="50"/>
      <c r="O69" s="21" t="s">
        <v>343</v>
      </c>
      <c r="P69" s="10" t="s">
        <v>344</v>
      </c>
    </row>
    <row r="70" spans="1:16" ht="15" customHeight="1" x14ac:dyDescent="0.25">
      <c r="B70" s="297" t="str">
        <f>IF(Intro!$G$29="English",O69,P69)</f>
        <v>Ventes des importations au Canada</v>
      </c>
      <c r="C70" s="298"/>
      <c r="D70" s="482" t="str">
        <f>D66</f>
        <v>000 pi. ca.</v>
      </c>
      <c r="E70" s="482"/>
      <c r="F70" s="482"/>
      <c r="G70" s="81"/>
      <c r="H70" s="81"/>
      <c r="I70" s="81"/>
      <c r="J70" s="26"/>
      <c r="K70" s="26"/>
      <c r="L70" s="50"/>
      <c r="M70" s="9"/>
      <c r="O70" s="9" t="str">
        <f>"Sales to "&amp;Variables!$B$26&amp;" in Canada"</f>
        <v>Sales to  in Canada</v>
      </c>
      <c r="P70" s="9" t="str">
        <f>"Ventes aux "&amp;Variables!$C$26&amp;" au Canada"</f>
        <v>Ventes aux  au Canada</v>
      </c>
    </row>
    <row r="71" spans="1:16" ht="15" customHeight="1" x14ac:dyDescent="0.25">
      <c r="B71" s="297"/>
      <c r="C71" s="298"/>
      <c r="D71" s="482" t="str">
        <f>IF(Intro!G$29="English",O71,P71)</f>
        <v>valeur de vente nette rendue (CAD)</v>
      </c>
      <c r="E71" s="482"/>
      <c r="F71" s="482"/>
      <c r="G71" s="81"/>
      <c r="H71" s="81"/>
      <c r="I71" s="81"/>
      <c r="J71" s="26"/>
      <c r="K71" s="26"/>
      <c r="L71" s="50"/>
      <c r="M71" s="9"/>
      <c r="O71" s="9" t="s">
        <v>229</v>
      </c>
      <c r="P71" s="9" t="s">
        <v>228</v>
      </c>
    </row>
    <row r="72" spans="1:16" ht="15.75" customHeight="1" x14ac:dyDescent="0.25">
      <c r="B72" s="486"/>
      <c r="C72" s="360"/>
      <c r="D72" s="487" t="str">
        <f>D68</f>
        <v>$ / 000 pi. ca.</v>
      </c>
      <c r="E72" s="487"/>
      <c r="F72" s="487"/>
      <c r="G72" s="89" t="str">
        <f>IF(G70=0,"-",G71/G70)</f>
        <v>-</v>
      </c>
      <c r="H72" s="89" t="str">
        <f>IF(H70=0,"-",H71/H70)</f>
        <v>-</v>
      </c>
      <c r="I72" s="89" t="str">
        <f>IF(I70=0,"-",I71/I70)</f>
        <v>-</v>
      </c>
      <c r="J72" s="26"/>
      <c r="K72" s="26"/>
      <c r="L72" s="50"/>
      <c r="M72" s="9"/>
    </row>
    <row r="73" spans="1:16" x14ac:dyDescent="0.25">
      <c r="B73" s="51"/>
      <c r="C73" s="48"/>
      <c r="D73" s="48"/>
      <c r="E73" s="48"/>
      <c r="F73" s="48"/>
      <c r="G73" s="48"/>
      <c r="H73" s="48"/>
      <c r="I73" s="48"/>
      <c r="J73" s="48"/>
      <c r="K73" s="48"/>
      <c r="L73" s="49"/>
      <c r="M73" s="9"/>
    </row>
    <row r="74" spans="1:16" x14ac:dyDescent="0.25">
      <c r="B74" s="263" t="str">
        <f>IF(Intro!$G$29="English",O74,P74)</f>
        <v>PAYS 5</v>
      </c>
      <c r="C74" s="264"/>
      <c r="D74" s="264"/>
      <c r="E74" s="264"/>
      <c r="F74" s="264"/>
      <c r="G74" s="264"/>
      <c r="H74" s="264"/>
      <c r="I74" s="264"/>
      <c r="J74" s="264"/>
      <c r="K74" s="264"/>
      <c r="L74" s="265"/>
      <c r="M74" s="9"/>
      <c r="O74" s="69" t="s">
        <v>803</v>
      </c>
      <c r="P74" s="69" t="s">
        <v>804</v>
      </c>
    </row>
    <row r="75" spans="1:16" ht="15.75" x14ac:dyDescent="0.25">
      <c r="B75" s="477" t="str">
        <f>IF(Intro!$G$29="English",O75,P75)</f>
        <v>Veuillez spécifier le pays d'origine ici :</v>
      </c>
      <c r="C75" s="478"/>
      <c r="D75" s="478"/>
      <c r="E75" s="474"/>
      <c r="F75" s="475"/>
      <c r="G75" s="475"/>
      <c r="H75" s="475"/>
      <c r="I75" s="476"/>
      <c r="J75" s="26"/>
      <c r="K75" s="26"/>
      <c r="L75" s="47"/>
      <c r="M75" s="9"/>
      <c r="O75" s="9" t="s">
        <v>815</v>
      </c>
      <c r="P75" s="9" t="s">
        <v>818</v>
      </c>
    </row>
    <row r="76" spans="1:16" x14ac:dyDescent="0.25">
      <c r="B76" s="79"/>
      <c r="C76" s="80"/>
      <c r="D76" s="80"/>
      <c r="E76" s="80"/>
      <c r="F76" s="80"/>
      <c r="G76" s="26"/>
      <c r="H76" s="26"/>
      <c r="I76" s="26"/>
      <c r="J76" s="26"/>
      <c r="K76" s="26"/>
      <c r="L76" s="16"/>
      <c r="M76" s="9"/>
    </row>
    <row r="77" spans="1:16" x14ac:dyDescent="0.25">
      <c r="B77" s="79"/>
      <c r="C77" s="80"/>
      <c r="D77" s="80"/>
      <c r="E77" s="80"/>
      <c r="F77" s="80"/>
      <c r="G77" s="113">
        <f>Variables!$B$6</f>
        <v>2023</v>
      </c>
      <c r="H77" s="113">
        <f>G77+1</f>
        <v>2024</v>
      </c>
      <c r="I77" s="113">
        <f>H77+1</f>
        <v>2025</v>
      </c>
      <c r="J77" s="26"/>
      <c r="K77" s="26"/>
      <c r="L77" s="50"/>
      <c r="M77" s="9"/>
      <c r="O77" s="17"/>
    </row>
    <row r="78" spans="1:16" s="10" customFormat="1" ht="14.25" customHeight="1" x14ac:dyDescent="0.25">
      <c r="A78" s="24"/>
      <c r="B78" s="479" t="str">
        <f>IF(Intro!$G$29="English",O78,P78)</f>
        <v>Importations au Canada</v>
      </c>
      <c r="C78" s="480"/>
      <c r="D78" s="480"/>
      <c r="E78" s="480"/>
      <c r="F78" s="480"/>
      <c r="G78" s="480"/>
      <c r="H78" s="480"/>
      <c r="I78" s="481"/>
      <c r="J78" s="26"/>
      <c r="K78" s="26"/>
      <c r="L78" s="50"/>
      <c r="O78" s="21" t="s">
        <v>143</v>
      </c>
      <c r="P78" s="10" t="s">
        <v>144</v>
      </c>
    </row>
    <row r="79" spans="1:16" ht="15" customHeight="1" x14ac:dyDescent="0.25">
      <c r="B79" s="297" t="str">
        <f>IF(Intro!$G$29="English",O79,P79)</f>
        <v>Importations</v>
      </c>
      <c r="C79" s="298"/>
      <c r="D79" s="482" t="str">
        <f>IF(Intro!$G$29="English",Variables!$B$23,Variables!$C$23)</f>
        <v>000 pi. ca.</v>
      </c>
      <c r="E79" s="482"/>
      <c r="F79" s="482"/>
      <c r="G79" s="81"/>
      <c r="H79" s="81"/>
      <c r="I79" s="81"/>
      <c r="J79" s="26"/>
      <c r="K79" s="26"/>
      <c r="L79" s="50"/>
      <c r="M79" s="9"/>
      <c r="O79" s="9" t="s">
        <v>51</v>
      </c>
      <c r="P79" s="9" t="s">
        <v>110</v>
      </c>
    </row>
    <row r="80" spans="1:16" ht="15" customHeight="1" x14ac:dyDescent="0.25">
      <c r="B80" s="297"/>
      <c r="C80" s="298"/>
      <c r="D80" s="482" t="str">
        <f>IF(Intro!G$29="English",O80,P80)</f>
        <v>valeur d'achat nette rendue (CAD)</v>
      </c>
      <c r="E80" s="482"/>
      <c r="F80" s="482"/>
      <c r="G80" s="81"/>
      <c r="H80" s="81"/>
      <c r="I80" s="81"/>
      <c r="J80" s="26"/>
      <c r="K80" s="26"/>
      <c r="L80" s="50"/>
      <c r="M80" s="9"/>
      <c r="O80" s="9" t="s">
        <v>227</v>
      </c>
      <c r="P80" s="9" t="s">
        <v>226</v>
      </c>
    </row>
    <row r="81" spans="1:16" ht="15" customHeight="1" x14ac:dyDescent="0.25">
      <c r="B81" s="297"/>
      <c r="C81" s="298"/>
      <c r="D81" s="482" t="str">
        <f>"$ / "&amp;IF(Intro!$G$29="English",Variables!$B$24,Variables!$C$24)</f>
        <v>$ / 000 pi. ca.</v>
      </c>
      <c r="E81" s="482"/>
      <c r="F81" s="482"/>
      <c r="G81" s="89" t="str">
        <f>IF(G79=0,"-",G80/G79)</f>
        <v>-</v>
      </c>
      <c r="H81" s="89" t="str">
        <f>IF(H79=0,"-",H80/H79)</f>
        <v>-</v>
      </c>
      <c r="I81" s="89" t="str">
        <f>IF(I79=0,"-",I80/I79)</f>
        <v>-</v>
      </c>
      <c r="J81" s="26"/>
      <c r="K81" s="26"/>
      <c r="L81" s="50"/>
      <c r="M81" s="9"/>
    </row>
    <row r="82" spans="1:16" s="10" customFormat="1" x14ac:dyDescent="0.25">
      <c r="A82" s="24"/>
      <c r="B82" s="483" t="str">
        <f>IF(Intro!$G$29="English",O82,P82)</f>
        <v>Ventes des importations au Canada</v>
      </c>
      <c r="C82" s="484"/>
      <c r="D82" s="484"/>
      <c r="E82" s="484"/>
      <c r="F82" s="484"/>
      <c r="G82" s="484"/>
      <c r="H82" s="484"/>
      <c r="I82" s="485"/>
      <c r="J82" s="26"/>
      <c r="K82" s="26"/>
      <c r="L82" s="50"/>
      <c r="O82" s="21" t="s">
        <v>343</v>
      </c>
      <c r="P82" s="10" t="s">
        <v>344</v>
      </c>
    </row>
    <row r="83" spans="1:16" ht="15" customHeight="1" x14ac:dyDescent="0.25">
      <c r="B83" s="297" t="str">
        <f>IF(Intro!$G$29="English",O82,P82)</f>
        <v>Ventes des importations au Canada</v>
      </c>
      <c r="C83" s="298"/>
      <c r="D83" s="482" t="str">
        <f>D79</f>
        <v>000 pi. ca.</v>
      </c>
      <c r="E83" s="482"/>
      <c r="F83" s="482"/>
      <c r="G83" s="81"/>
      <c r="H83" s="81"/>
      <c r="I83" s="81"/>
      <c r="J83" s="26"/>
      <c r="K83" s="26"/>
      <c r="L83" s="50"/>
      <c r="M83" s="9"/>
      <c r="O83" s="9" t="str">
        <f>"Sales to "&amp;Variables!$B$26&amp;" in Canada"</f>
        <v>Sales to  in Canada</v>
      </c>
      <c r="P83" s="9" t="str">
        <f>"Ventes aux "&amp;Variables!$C$26&amp;" au Canada"</f>
        <v>Ventes aux  au Canada</v>
      </c>
    </row>
    <row r="84" spans="1:16" ht="15" customHeight="1" x14ac:dyDescent="0.25">
      <c r="B84" s="297"/>
      <c r="C84" s="298"/>
      <c r="D84" s="482" t="str">
        <f>IF(Intro!G$29="English",O84,P84)</f>
        <v>valeur de vente nette rendue (CAD)</v>
      </c>
      <c r="E84" s="482"/>
      <c r="F84" s="482"/>
      <c r="G84" s="81"/>
      <c r="H84" s="81"/>
      <c r="I84" s="81"/>
      <c r="J84" s="26"/>
      <c r="K84" s="26"/>
      <c r="L84" s="50"/>
      <c r="M84" s="9"/>
      <c r="O84" s="9" t="s">
        <v>229</v>
      </c>
      <c r="P84" s="9" t="s">
        <v>228</v>
      </c>
    </row>
    <row r="85" spans="1:16" ht="15.75" customHeight="1" x14ac:dyDescent="0.25">
      <c r="B85" s="486"/>
      <c r="C85" s="360"/>
      <c r="D85" s="487" t="str">
        <f>D81</f>
        <v>$ / 000 pi. ca.</v>
      </c>
      <c r="E85" s="487"/>
      <c r="F85" s="487"/>
      <c r="G85" s="89" t="str">
        <f>IF(G83=0,"-",G84/G83)</f>
        <v>-</v>
      </c>
      <c r="H85" s="89" t="str">
        <f>IF(H83=0,"-",H84/H83)</f>
        <v>-</v>
      </c>
      <c r="I85" s="89" t="str">
        <f>IF(I83=0,"-",I84/I83)</f>
        <v>-</v>
      </c>
      <c r="J85" s="252"/>
      <c r="K85" s="26"/>
      <c r="L85" s="50"/>
      <c r="M85" s="9"/>
    </row>
    <row r="86" spans="1:16" s="10" customFormat="1" x14ac:dyDescent="0.25">
      <c r="A86" s="7"/>
      <c r="B86" s="108"/>
      <c r="C86" s="108"/>
      <c r="D86" s="60"/>
      <c r="E86" s="115"/>
      <c r="F86" s="115"/>
      <c r="G86" s="115"/>
      <c r="H86" s="115"/>
      <c r="I86" s="115"/>
      <c r="J86" s="115"/>
      <c r="K86" s="115"/>
      <c r="L86" s="115"/>
      <c r="M86" s="52"/>
    </row>
  </sheetData>
  <sheetProtection algorithmName="SHA-512" hashValue="I0cbW0EV8JYU7ci8ItYV3IzZhLbTAf43rnbwY7D/DedQeUeAqrYLYzhEydAsluk6lLl/j/mGk7nn4ZaTcBGQGQ==" saltValue="dSU6fNsh46c4cMWS25jrYA==" spinCount="100000" sheet="1" objects="1" scenarios="1" selectLockedCells="1"/>
  <mergeCells count="81">
    <mergeCell ref="B83:C85"/>
    <mergeCell ref="D83:F83"/>
    <mergeCell ref="D84:F84"/>
    <mergeCell ref="D85:F85"/>
    <mergeCell ref="B78:I78"/>
    <mergeCell ref="B79:C81"/>
    <mergeCell ref="D79:F79"/>
    <mergeCell ref="D80:F80"/>
    <mergeCell ref="D81:F81"/>
    <mergeCell ref="B82:I82"/>
    <mergeCell ref="E75:I75"/>
    <mergeCell ref="B36:D36"/>
    <mergeCell ref="B49:D49"/>
    <mergeCell ref="B62:D62"/>
    <mergeCell ref="B74:L74"/>
    <mergeCell ref="B75:D75"/>
    <mergeCell ref="B69:I69"/>
    <mergeCell ref="B70:C72"/>
    <mergeCell ref="D70:F70"/>
    <mergeCell ref="D71:F71"/>
    <mergeCell ref="D72:F72"/>
    <mergeCell ref="B61:L61"/>
    <mergeCell ref="B65:I65"/>
    <mergeCell ref="B66:C68"/>
    <mergeCell ref="D68:F68"/>
    <mergeCell ref="B57:C59"/>
    <mergeCell ref="D57:F57"/>
    <mergeCell ref="D58:F58"/>
    <mergeCell ref="D59:F59"/>
    <mergeCell ref="E62:I62"/>
    <mergeCell ref="D53:F53"/>
    <mergeCell ref="D54:F54"/>
    <mergeCell ref="D55:F55"/>
    <mergeCell ref="D66:F66"/>
    <mergeCell ref="D67:F67"/>
    <mergeCell ref="B56:I56"/>
    <mergeCell ref="B53:C55"/>
    <mergeCell ref="B31:C33"/>
    <mergeCell ref="D31:F31"/>
    <mergeCell ref="D32:F32"/>
    <mergeCell ref="D33:F33"/>
    <mergeCell ref="B35:L35"/>
    <mergeCell ref="E36:I36"/>
    <mergeCell ref="B48:L48"/>
    <mergeCell ref="B43:I43"/>
    <mergeCell ref="B44:C46"/>
    <mergeCell ref="D44:F44"/>
    <mergeCell ref="D45:F45"/>
    <mergeCell ref="D46:F46"/>
    <mergeCell ref="B26:I26"/>
    <mergeCell ref="B52:I52"/>
    <mergeCell ref="D41:F41"/>
    <mergeCell ref="D42:F42"/>
    <mergeCell ref="E49:I49"/>
    <mergeCell ref="B30:I30"/>
    <mergeCell ref="B27:C29"/>
    <mergeCell ref="B39:I39"/>
    <mergeCell ref="B40:C42"/>
    <mergeCell ref="D40:F40"/>
    <mergeCell ref="D27:F27"/>
    <mergeCell ref="D28:F28"/>
    <mergeCell ref="D29:F29"/>
    <mergeCell ref="E23:I23"/>
    <mergeCell ref="B23:D23"/>
    <mergeCell ref="B18:L18"/>
    <mergeCell ref="B10:L11"/>
    <mergeCell ref="B19:L19"/>
    <mergeCell ref="B20:L20"/>
    <mergeCell ref="B21:F21"/>
    <mergeCell ref="B22:L22"/>
    <mergeCell ref="B12:L12"/>
    <mergeCell ref="B13:L13"/>
    <mergeCell ref="B14:L14"/>
    <mergeCell ref="B15:L15"/>
    <mergeCell ref="B16:L16"/>
    <mergeCell ref="B17:L17"/>
    <mergeCell ref="B4:L4"/>
    <mergeCell ref="B5:L5"/>
    <mergeCell ref="B6:L6"/>
    <mergeCell ref="B8:L8"/>
    <mergeCell ref="B9:L9"/>
  </mergeCells>
  <dataValidations count="3">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I28 G31:I32 G40:I41 G44:I45 G53:I54 G57:I58 G66:I67 G70:I71 G79:I80 G83:I84" xr:uid="{CAF7B073-40FB-4B5D-96B5-CC3B15371DFF}">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3:I33 G29:I29 G46:I46 G42:I42 G59:I59 G55:I55 G72:I72 G68:I68 G85:I85 G81:I81" xr:uid="{DA767F58-5258-42D5-B537-03DE13220ADB}">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1" xr:uid="{C3B6DBD2-8397-4D3B-BCFE-1901A7234C65}">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3"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480668E-4DE8-48AD-8989-B68BA4BBB049}">
          <x14:formula1>
            <xm:f>Variables!$D$80:$D$327</xm:f>
          </x14:formula1>
          <xm:sqref>E62 E75 E49 E36 E23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2EA2E-AF68-43B6-BD40-B52A9C2A6222}">
  <sheetPr>
    <tabColor rgb="FF92D050"/>
    <pageSetUpPr fitToPage="1"/>
  </sheetPr>
  <dimension ref="A1:P86"/>
  <sheetViews>
    <sheetView showGridLines="0" topLeftCell="A89" zoomScaleNormal="100" zoomScaleSheetLayoutView="55" workbookViewId="0"/>
  </sheetViews>
  <sheetFormatPr defaultColWidth="9.28515625" defaultRowHeight="14.25" x14ac:dyDescent="0.25"/>
  <cols>
    <col min="1" max="1" width="1.7109375" style="7" customWidth="1"/>
    <col min="2" max="12" width="14.5703125" style="1" customWidth="1"/>
    <col min="13" max="13" width="6.28515625" style="8" customWidth="1"/>
    <col min="14" max="14" width="9.28515625" style="9" customWidth="1"/>
    <col min="15" max="15" width="10.7109375" style="9" hidden="1" customWidth="1"/>
    <col min="16" max="16" width="8.7109375" style="9" hidden="1" customWidth="1"/>
    <col min="17" max="17" width="9.28515625" style="9" customWidth="1"/>
    <col min="18" max="16384" width="9.28515625" style="9"/>
  </cols>
  <sheetData>
    <row r="1" spans="1:16" x14ac:dyDescent="0.25">
      <c r="O1" s="9" t="s">
        <v>323</v>
      </c>
      <c r="P1" s="9" t="s">
        <v>323</v>
      </c>
    </row>
    <row r="2" spans="1:16" x14ac:dyDescent="0.25">
      <c r="B2" s="11" t="str">
        <f>Pro!B2</f>
        <v>PROTÉGÉ</v>
      </c>
      <c r="C2" s="11"/>
      <c r="D2" s="11"/>
      <c r="O2" s="10" t="s">
        <v>53</v>
      </c>
      <c r="P2" s="10" t="s">
        <v>69</v>
      </c>
    </row>
    <row r="3" spans="1:16" x14ac:dyDescent="0.25">
      <c r="B3" s="12"/>
      <c r="C3" s="12"/>
      <c r="D3" s="12"/>
      <c r="O3" s="2"/>
      <c r="P3" s="2"/>
    </row>
    <row r="4" spans="1:16" s="2" customFormat="1" x14ac:dyDescent="0.25">
      <c r="A4" s="4"/>
      <c r="B4" s="321" t="str">
        <f>Info!B4</f>
        <v>QUESTIONNAIRE À L'INTENTION DES IMPORTATEURS</v>
      </c>
      <c r="C4" s="322"/>
      <c r="D4" s="322"/>
      <c r="E4" s="322"/>
      <c r="F4" s="322"/>
      <c r="G4" s="322"/>
      <c r="H4" s="322"/>
      <c r="I4" s="322"/>
      <c r="J4" s="322"/>
      <c r="K4" s="322"/>
      <c r="L4" s="323"/>
      <c r="M4" s="20"/>
      <c r="N4" s="20"/>
      <c r="O4" s="18"/>
      <c r="P4" s="18"/>
    </row>
    <row r="5" spans="1:16" s="2" customFormat="1" x14ac:dyDescent="0.25">
      <c r="A5" s="4"/>
      <c r="B5" s="375" t="str">
        <f>Info!B5</f>
        <v>GC-2026-001</v>
      </c>
      <c r="C5" s="376"/>
      <c r="D5" s="376"/>
      <c r="E5" s="376"/>
      <c r="F5" s="376"/>
      <c r="G5" s="376"/>
      <c r="H5" s="376"/>
      <c r="I5" s="376"/>
      <c r="J5" s="376"/>
      <c r="K5" s="376"/>
      <c r="L5" s="377"/>
      <c r="M5" s="20"/>
      <c r="N5" s="20"/>
      <c r="O5" s="18"/>
      <c r="P5" s="18"/>
    </row>
    <row r="6" spans="1:16" s="6" customFormat="1" x14ac:dyDescent="0.25">
      <c r="A6" s="4"/>
      <c r="B6" s="375" t="str">
        <f>Info!B6</f>
        <v>PRODUITS DU BOIS - PLANCHERS DE BOIS FRANCS MASSIF ET D'INGÉNIERIE</v>
      </c>
      <c r="C6" s="376"/>
      <c r="D6" s="376"/>
      <c r="E6" s="376"/>
      <c r="F6" s="376"/>
      <c r="G6" s="376"/>
      <c r="H6" s="376"/>
      <c r="I6" s="376"/>
      <c r="J6" s="376"/>
      <c r="K6" s="376"/>
      <c r="L6" s="377"/>
      <c r="M6" s="18"/>
      <c r="N6" s="18"/>
      <c r="O6" s="14"/>
      <c r="P6" s="14"/>
    </row>
    <row r="7" spans="1:16" s="6" customFormat="1" x14ac:dyDescent="0.25">
      <c r="A7" s="4"/>
      <c r="B7" s="90"/>
      <c r="C7" s="91"/>
      <c r="D7" s="91"/>
      <c r="E7" s="91"/>
      <c r="F7" s="91"/>
      <c r="G7" s="91"/>
      <c r="H7" s="91"/>
      <c r="I7" s="91"/>
      <c r="J7" s="91"/>
      <c r="K7" s="91"/>
      <c r="L7" s="92"/>
      <c r="M7" s="18"/>
      <c r="N7" s="18"/>
      <c r="O7" s="19"/>
    </row>
    <row r="8" spans="1:16" s="6" customFormat="1" x14ac:dyDescent="0.25">
      <c r="A8" s="4"/>
      <c r="B8" s="378" t="str">
        <f>Public!B8</f>
        <v>Les marchandises dans les questions suivantes font référence aux marchandises comme définies dans la description du produit de l'onglet Intro.</v>
      </c>
      <c r="C8" s="379"/>
      <c r="D8" s="379"/>
      <c r="E8" s="379"/>
      <c r="F8" s="379"/>
      <c r="G8" s="379"/>
      <c r="H8" s="379"/>
      <c r="I8" s="379"/>
      <c r="J8" s="379"/>
      <c r="K8" s="379"/>
      <c r="L8" s="380"/>
      <c r="M8" s="18"/>
      <c r="N8" s="18"/>
      <c r="O8" s="14"/>
      <c r="P8" s="14"/>
    </row>
    <row r="9" spans="1:16" s="6" customFormat="1" x14ac:dyDescent="0.25">
      <c r="A9" s="4"/>
      <c r="B9" s="378" t="str">
        <f>Public!B9</f>
        <v>Des informations sur le produit et un glossaire de termes sont disponibles dans l'onglet Info.</v>
      </c>
      <c r="C9" s="379"/>
      <c r="D9" s="379"/>
      <c r="E9" s="379"/>
      <c r="F9" s="379"/>
      <c r="G9" s="379"/>
      <c r="H9" s="379"/>
      <c r="I9" s="379"/>
      <c r="J9" s="379"/>
      <c r="K9" s="379"/>
      <c r="L9" s="380"/>
      <c r="M9" s="18"/>
      <c r="N9" s="18"/>
      <c r="O9" s="14"/>
    </row>
    <row r="10" spans="1:16" s="6" customFormat="1" x14ac:dyDescent="0.25">
      <c r="A10" s="4"/>
      <c r="B10" s="378"/>
      <c r="C10" s="379"/>
      <c r="D10" s="379"/>
      <c r="E10" s="379"/>
      <c r="F10" s="379"/>
      <c r="G10" s="379"/>
      <c r="H10" s="379"/>
      <c r="I10" s="379"/>
      <c r="J10" s="379"/>
      <c r="K10" s="379"/>
      <c r="L10" s="380"/>
      <c r="M10" s="18"/>
      <c r="N10" s="18"/>
      <c r="O10" s="9" t="s">
        <v>225</v>
      </c>
      <c r="P10" s="9" t="s">
        <v>224</v>
      </c>
    </row>
    <row r="11" spans="1:16" s="6" customFormat="1" x14ac:dyDescent="0.25">
      <c r="A11" s="4"/>
      <c r="B11" s="378"/>
      <c r="C11" s="379"/>
      <c r="D11" s="379"/>
      <c r="E11" s="379"/>
      <c r="F11" s="379"/>
      <c r="G11" s="379"/>
      <c r="H11" s="379"/>
      <c r="I11" s="379"/>
      <c r="J11" s="379"/>
      <c r="K11" s="379"/>
      <c r="L11" s="380"/>
      <c r="M11" s="18"/>
      <c r="N11" s="18"/>
      <c r="O11" s="14"/>
      <c r="P11" s="14"/>
    </row>
    <row r="12" spans="1:16" s="6" customFormat="1" x14ac:dyDescent="0.25">
      <c r="A12" s="4"/>
      <c r="B12" s="378" t="str">
        <f>Pro!B12</f>
        <v>Pour les questions de cet onglet, notez ce qui suit :</v>
      </c>
      <c r="C12" s="379"/>
      <c r="D12" s="379"/>
      <c r="E12" s="379"/>
      <c r="F12" s="379"/>
      <c r="G12" s="379"/>
      <c r="H12" s="379"/>
      <c r="I12" s="379"/>
      <c r="J12" s="379"/>
      <c r="K12" s="379"/>
      <c r="L12" s="380"/>
      <c r="M12" s="18"/>
      <c r="N12" s="18"/>
      <c r="O12" s="14"/>
      <c r="P12" s="14"/>
    </row>
    <row r="13" spans="1:16" s="6" customFormat="1" ht="26.25" customHeight="1" x14ac:dyDescent="0.25">
      <c r="A13" s="4"/>
      <c r="B13" s="467" t="str">
        <f>Pro!B13</f>
        <v xml:space="preserve">• Veuillez indiquer seulement les ventes effectuées à partir des importations de votre entreprise. Les ventes de marchandises achetées auprès de producteurs canadiens doivent être exclues. </v>
      </c>
      <c r="C13" s="468"/>
      <c r="D13" s="468"/>
      <c r="E13" s="468"/>
      <c r="F13" s="468"/>
      <c r="G13" s="468"/>
      <c r="H13" s="468"/>
      <c r="I13" s="468"/>
      <c r="J13" s="468"/>
      <c r="K13" s="468"/>
      <c r="L13" s="469"/>
      <c r="M13" s="18"/>
      <c r="N13" s="18"/>
      <c r="O13" s="14"/>
      <c r="P13" s="14"/>
    </row>
    <row r="14" spans="1:16" s="6" customFormat="1" x14ac:dyDescent="0.25">
      <c r="A14" s="4"/>
      <c r="B14" s="378" t="str">
        <f>Pro!B14</f>
        <v>• Déclarez toutes les ventes aux entreprises associées canadiennes et étrangères.</v>
      </c>
      <c r="C14" s="379"/>
      <c r="D14" s="379"/>
      <c r="E14" s="379"/>
      <c r="F14" s="379"/>
      <c r="G14" s="379"/>
      <c r="H14" s="379"/>
      <c r="I14" s="379"/>
      <c r="J14" s="379"/>
      <c r="K14" s="379"/>
      <c r="L14" s="380"/>
      <c r="M14" s="18"/>
      <c r="N14" s="18"/>
      <c r="O14" s="14"/>
      <c r="P14" s="14"/>
    </row>
    <row r="15" spans="1:16" s="6" customFormat="1" x14ac:dyDescent="0.25">
      <c r="A15" s="4"/>
      <c r="B15" s="378" t="str">
        <f>Pro!B15</f>
        <v>• Déclarez toutes les ventes à compter de la date de l’expédition au client ou à son entrepôt.</v>
      </c>
      <c r="C15" s="379"/>
      <c r="D15" s="379"/>
      <c r="E15" s="379"/>
      <c r="F15" s="379"/>
      <c r="G15" s="379"/>
      <c r="H15" s="379"/>
      <c r="I15" s="379"/>
      <c r="J15" s="379"/>
      <c r="K15" s="379"/>
      <c r="L15" s="380"/>
      <c r="M15" s="18"/>
      <c r="N15" s="18"/>
      <c r="O15" s="14"/>
      <c r="P15" s="14"/>
    </row>
    <row r="16" spans="1:16" s="6" customFormat="1" x14ac:dyDescent="0.25">
      <c r="A16" s="4"/>
      <c r="B16" s="378" t="str">
        <f>Pro!B16</f>
        <v>• Déclarez toutes les valeurs en dollars canadiens.</v>
      </c>
      <c r="C16" s="379"/>
      <c r="D16" s="379"/>
      <c r="E16" s="379"/>
      <c r="F16" s="379"/>
      <c r="G16" s="379"/>
      <c r="H16" s="379"/>
      <c r="I16" s="379"/>
      <c r="J16" s="379"/>
      <c r="K16" s="379"/>
      <c r="L16" s="380"/>
      <c r="M16" s="18"/>
      <c r="N16" s="18"/>
      <c r="O16" s="14"/>
      <c r="P16" s="14"/>
    </row>
    <row r="17" spans="1:16" s="6" customFormat="1" x14ac:dyDescent="0.25">
      <c r="A17" s="4"/>
      <c r="B17" s="381" t="str">
        <f>IF(Intro!$G$29="English",O17,P17)</f>
        <v>• Si votre entreprise est un utilisateur final ou un détaillant, elle n’a pas besoin de déclarer ses ventes d’importations ou ses stocks d’importations.</v>
      </c>
      <c r="C17" s="382"/>
      <c r="D17" s="382"/>
      <c r="E17" s="382"/>
      <c r="F17" s="382"/>
      <c r="G17" s="382"/>
      <c r="H17" s="382"/>
      <c r="I17" s="382"/>
      <c r="J17" s="382"/>
      <c r="K17" s="382"/>
      <c r="L17" s="383"/>
      <c r="M17" s="18"/>
      <c r="N17" s="18"/>
      <c r="O17" s="14" t="s">
        <v>176</v>
      </c>
      <c r="P17" s="14" t="s">
        <v>177</v>
      </c>
    </row>
    <row r="18" spans="1:16" s="6" customFormat="1" ht="15.75" x14ac:dyDescent="0.25">
      <c r="A18" s="4"/>
      <c r="B18" s="470" t="str">
        <f>IF(Intro!$G$29="English",Variables!$B$332,Variables!$C$332)</f>
        <v>N'INCLUEZ PAS DANS VOTRE RÉPONSE LA VALEUR DE TOUT SERVICE COMMERCIAL, TEL QUE L'INSTALLATION</v>
      </c>
      <c r="C18" s="470"/>
      <c r="D18" s="470"/>
      <c r="E18" s="470"/>
      <c r="F18" s="470"/>
      <c r="G18" s="470"/>
      <c r="H18" s="470"/>
      <c r="I18" s="470"/>
      <c r="J18" s="470"/>
      <c r="K18" s="470"/>
      <c r="L18" s="470"/>
      <c r="O18" s="14"/>
      <c r="P18" s="14"/>
    </row>
    <row r="19" spans="1:16" x14ac:dyDescent="0.25">
      <c r="B19" s="263" t="str">
        <f>IF(Intro!$G$29="English",O19,P19)</f>
        <v>IMPORTATIONS ET VENTES</v>
      </c>
      <c r="C19" s="264"/>
      <c r="D19" s="264"/>
      <c r="E19" s="264"/>
      <c r="F19" s="264"/>
      <c r="G19" s="264"/>
      <c r="H19" s="264"/>
      <c r="I19" s="264"/>
      <c r="J19" s="264"/>
      <c r="K19" s="264"/>
      <c r="L19" s="265"/>
      <c r="M19" s="9"/>
      <c r="O19" s="69" t="s">
        <v>222</v>
      </c>
      <c r="P19" s="69" t="s">
        <v>223</v>
      </c>
    </row>
    <row r="20" spans="1:16" x14ac:dyDescent="0.25">
      <c r="B20" s="388" t="s">
        <v>12</v>
      </c>
      <c r="C20" s="389"/>
      <c r="D20" s="389"/>
      <c r="E20" s="389"/>
      <c r="F20" s="389"/>
      <c r="G20" s="389"/>
      <c r="H20" s="389"/>
      <c r="I20" s="389"/>
      <c r="J20" s="389"/>
      <c r="K20" s="389"/>
      <c r="L20" s="390"/>
      <c r="M20" s="9"/>
    </row>
    <row r="21" spans="1:16" ht="24" customHeight="1" x14ac:dyDescent="0.25">
      <c r="B21" s="342" t="str">
        <f>IF(Intro!$G$29="English",O21,P21)</f>
        <v xml:space="preserve">Indiquez les importations et les ventes de marchandises de votre entreprise, par pays. </v>
      </c>
      <c r="C21" s="343"/>
      <c r="D21" s="343"/>
      <c r="E21" s="343"/>
      <c r="F21" s="343"/>
      <c r="G21" s="26"/>
      <c r="H21" s="26"/>
      <c r="I21" s="26"/>
      <c r="J21" s="26"/>
      <c r="K21" s="26"/>
      <c r="L21" s="47"/>
      <c r="M21" s="9"/>
      <c r="O21" s="9" t="s">
        <v>780</v>
      </c>
      <c r="P21" s="9" t="s">
        <v>781</v>
      </c>
    </row>
    <row r="22" spans="1:16" x14ac:dyDescent="0.25">
      <c r="B22" s="263" t="str">
        <f>IF(Intro!$G$29="English",O22,P22)</f>
        <v>PAYS 6</v>
      </c>
      <c r="C22" s="264"/>
      <c r="D22" s="264"/>
      <c r="E22" s="264"/>
      <c r="F22" s="264"/>
      <c r="G22" s="264"/>
      <c r="H22" s="264"/>
      <c r="I22" s="264"/>
      <c r="J22" s="264"/>
      <c r="K22" s="264"/>
      <c r="L22" s="265"/>
      <c r="M22" s="9"/>
      <c r="O22" s="69" t="s">
        <v>824</v>
      </c>
      <c r="P22" s="69" t="s">
        <v>825</v>
      </c>
    </row>
    <row r="23" spans="1:16" ht="15.75" customHeight="1" x14ac:dyDescent="0.25">
      <c r="B23" s="477" t="str">
        <f>IF(Intro!$G$29="English",O23,P23)</f>
        <v>Veuillez spécifier le pays d'origine ici :</v>
      </c>
      <c r="C23" s="478"/>
      <c r="D23" s="478"/>
      <c r="E23" s="474"/>
      <c r="F23" s="475"/>
      <c r="G23" s="475"/>
      <c r="H23" s="475"/>
      <c r="I23" s="476"/>
      <c r="J23" s="26"/>
      <c r="K23" s="26"/>
      <c r="L23" s="47"/>
      <c r="M23" s="9"/>
      <c r="O23" s="9" t="s">
        <v>815</v>
      </c>
      <c r="P23" s="9" t="s">
        <v>818</v>
      </c>
    </row>
    <row r="24" spans="1:16" x14ac:dyDescent="0.25">
      <c r="B24" s="79"/>
      <c r="C24" s="80"/>
      <c r="D24" s="80"/>
      <c r="E24" s="80"/>
      <c r="F24" s="80"/>
      <c r="G24" s="26"/>
      <c r="H24" s="26"/>
      <c r="I24" s="26"/>
      <c r="J24" s="26"/>
      <c r="K24" s="26"/>
      <c r="L24" s="16"/>
      <c r="M24" s="9"/>
    </row>
    <row r="25" spans="1:16" x14ac:dyDescent="0.25">
      <c r="B25" s="79"/>
      <c r="C25" s="80"/>
      <c r="D25" s="80"/>
      <c r="E25" s="80"/>
      <c r="F25" s="80"/>
      <c r="G25" s="113">
        <f>Variables!$B$6</f>
        <v>2023</v>
      </c>
      <c r="H25" s="113">
        <f>G25+1</f>
        <v>2024</v>
      </c>
      <c r="I25" s="113">
        <f>H25+1</f>
        <v>2025</v>
      </c>
      <c r="J25" s="26"/>
      <c r="K25" s="26"/>
      <c r="L25" s="50"/>
      <c r="M25" s="9"/>
      <c r="O25" s="17"/>
    </row>
    <row r="26" spans="1:16" s="10" customFormat="1" ht="14.25" customHeight="1" x14ac:dyDescent="0.25">
      <c r="A26" s="24"/>
      <c r="B26" s="479" t="str">
        <f>IF(Intro!$G$29="English",O26,P26)</f>
        <v>Importations au Canada</v>
      </c>
      <c r="C26" s="480"/>
      <c r="D26" s="480"/>
      <c r="E26" s="480"/>
      <c r="F26" s="480"/>
      <c r="G26" s="480"/>
      <c r="H26" s="480"/>
      <c r="I26" s="481"/>
      <c r="J26" s="26"/>
      <c r="K26" s="26"/>
      <c r="L26" s="50"/>
      <c r="O26" s="21" t="s">
        <v>143</v>
      </c>
      <c r="P26" s="10" t="s">
        <v>144</v>
      </c>
    </row>
    <row r="27" spans="1:16" ht="15" customHeight="1" x14ac:dyDescent="0.25">
      <c r="B27" s="297" t="str">
        <f>IF(Intro!$G$29="English",O27,P27)</f>
        <v>Importations</v>
      </c>
      <c r="C27" s="298"/>
      <c r="D27" s="482" t="str">
        <f>IF(Intro!$G$29="English",Variables!$B$23,Variables!$C$23)</f>
        <v>000 pi. ca.</v>
      </c>
      <c r="E27" s="482"/>
      <c r="F27" s="482"/>
      <c r="G27" s="81"/>
      <c r="H27" s="81"/>
      <c r="I27" s="81"/>
      <c r="J27" s="26"/>
      <c r="K27" s="26"/>
      <c r="L27" s="50"/>
      <c r="M27" s="9"/>
      <c r="O27" s="9" t="s">
        <v>51</v>
      </c>
      <c r="P27" s="9" t="s">
        <v>110</v>
      </c>
    </row>
    <row r="28" spans="1:16" ht="15" customHeight="1" x14ac:dyDescent="0.25">
      <c r="B28" s="297"/>
      <c r="C28" s="298"/>
      <c r="D28" s="482" t="str">
        <f>IF(Intro!G$29="English",O28,P28)</f>
        <v>valeur d'achat nette rendue (CAD)</v>
      </c>
      <c r="E28" s="482"/>
      <c r="F28" s="482"/>
      <c r="G28" s="81"/>
      <c r="H28" s="81"/>
      <c r="I28" s="81"/>
      <c r="J28" s="26"/>
      <c r="K28" s="26"/>
      <c r="L28" s="50"/>
      <c r="M28" s="9"/>
      <c r="O28" s="9" t="s">
        <v>227</v>
      </c>
      <c r="P28" s="9" t="s">
        <v>226</v>
      </c>
    </row>
    <row r="29" spans="1:16" ht="15" customHeight="1" x14ac:dyDescent="0.25">
      <c r="B29" s="297"/>
      <c r="C29" s="298"/>
      <c r="D29" s="482" t="str">
        <f>"$ / "&amp;IF(Intro!$G$29="English",Variables!$B$24,Variables!$C$24)</f>
        <v>$ / 000 pi. ca.</v>
      </c>
      <c r="E29" s="482"/>
      <c r="F29" s="482"/>
      <c r="G29" s="89" t="str">
        <f>IF(G27=0,"-",G28/G27)</f>
        <v>-</v>
      </c>
      <c r="H29" s="89" t="str">
        <f>IF(H27=0,"-",H28/H27)</f>
        <v>-</v>
      </c>
      <c r="I29" s="89" t="str">
        <f>IF(I27=0,"-",I28/I27)</f>
        <v>-</v>
      </c>
      <c r="J29" s="26"/>
      <c r="K29" s="26"/>
      <c r="L29" s="50"/>
      <c r="M29" s="9"/>
    </row>
    <row r="30" spans="1:16" s="10" customFormat="1" x14ac:dyDescent="0.25">
      <c r="A30" s="24"/>
      <c r="B30" s="483" t="str">
        <f>IF(Intro!$G$29="English",O30,P30)</f>
        <v>Ventes des importations au Canada</v>
      </c>
      <c r="C30" s="484"/>
      <c r="D30" s="484"/>
      <c r="E30" s="484"/>
      <c r="F30" s="484"/>
      <c r="G30" s="484"/>
      <c r="H30" s="484"/>
      <c r="I30" s="485"/>
      <c r="J30" s="26"/>
      <c r="K30" s="26"/>
      <c r="L30" s="50"/>
      <c r="O30" s="21" t="s">
        <v>343</v>
      </c>
      <c r="P30" s="10" t="s">
        <v>344</v>
      </c>
    </row>
    <row r="31" spans="1:16" ht="15" customHeight="1" x14ac:dyDescent="0.25">
      <c r="B31" s="297" t="str">
        <f>IF(Intro!$G$29="English",O30,P30)</f>
        <v>Ventes des importations au Canada</v>
      </c>
      <c r="C31" s="298"/>
      <c r="D31" s="482" t="str">
        <f>D27</f>
        <v>000 pi. ca.</v>
      </c>
      <c r="E31" s="482"/>
      <c r="F31" s="482"/>
      <c r="G31" s="81"/>
      <c r="H31" s="81"/>
      <c r="I31" s="81"/>
      <c r="J31" s="26"/>
      <c r="K31" s="26"/>
      <c r="L31" s="50"/>
      <c r="M31" s="9"/>
      <c r="O31" s="9" t="str">
        <f>"Sales to "&amp;Variables!$B$26&amp;" in Canada"</f>
        <v>Sales to  in Canada</v>
      </c>
      <c r="P31" s="9" t="str">
        <f>"Ventes aux "&amp;Variables!$C$26&amp;" au Canada"</f>
        <v>Ventes aux  au Canada</v>
      </c>
    </row>
    <row r="32" spans="1:16" ht="15" customHeight="1" x14ac:dyDescent="0.25">
      <c r="B32" s="297"/>
      <c r="C32" s="298"/>
      <c r="D32" s="482" t="str">
        <f>IF(Intro!G$29="English",O32,P32)</f>
        <v>valeur de vente nette rendue (CAD)</v>
      </c>
      <c r="E32" s="482"/>
      <c r="F32" s="482"/>
      <c r="G32" s="81"/>
      <c r="H32" s="81"/>
      <c r="I32" s="81"/>
      <c r="J32" s="26"/>
      <c r="K32" s="26"/>
      <c r="L32" s="50"/>
      <c r="M32" s="9"/>
      <c r="O32" s="9" t="s">
        <v>229</v>
      </c>
      <c r="P32" s="9" t="s">
        <v>228</v>
      </c>
    </row>
    <row r="33" spans="1:16" ht="15.75" customHeight="1" x14ac:dyDescent="0.25">
      <c r="B33" s="486"/>
      <c r="C33" s="360"/>
      <c r="D33" s="487" t="str">
        <f>D29</f>
        <v>$ / 000 pi. ca.</v>
      </c>
      <c r="E33" s="487"/>
      <c r="F33" s="487"/>
      <c r="G33" s="251" t="str">
        <f>IF(G31=0,"-",G32/G31)</f>
        <v>-</v>
      </c>
      <c r="H33" s="251" t="str">
        <f>IF(H31=0,"-",H32/H31)</f>
        <v>-</v>
      </c>
      <c r="I33" s="251" t="str">
        <f>IF(I31=0,"-",I32/I31)</f>
        <v>-</v>
      </c>
      <c r="J33" s="26"/>
      <c r="K33" s="26"/>
      <c r="L33" s="50"/>
      <c r="M33" s="9"/>
    </row>
    <row r="34" spans="1:16" x14ac:dyDescent="0.25">
      <c r="B34" s="51"/>
      <c r="C34" s="48"/>
      <c r="D34" s="48"/>
      <c r="E34" s="48"/>
      <c r="F34" s="48"/>
      <c r="G34" s="48"/>
      <c r="H34" s="48"/>
      <c r="I34" s="48"/>
      <c r="J34" s="48"/>
      <c r="K34" s="48"/>
      <c r="L34" s="49"/>
      <c r="M34" s="9"/>
    </row>
    <row r="35" spans="1:16" x14ac:dyDescent="0.25">
      <c r="B35" s="263" t="str">
        <f>IF(Intro!$G$29="English",O35,P35)</f>
        <v>PAYS 7</v>
      </c>
      <c r="C35" s="264"/>
      <c r="D35" s="264"/>
      <c r="E35" s="264"/>
      <c r="F35" s="264"/>
      <c r="G35" s="264"/>
      <c r="H35" s="264"/>
      <c r="I35" s="264"/>
      <c r="J35" s="264"/>
      <c r="K35" s="264"/>
      <c r="L35" s="265"/>
      <c r="M35" s="9"/>
      <c r="O35" s="69" t="s">
        <v>826</v>
      </c>
      <c r="P35" s="69" t="s">
        <v>827</v>
      </c>
    </row>
    <row r="36" spans="1:16" ht="15.75" x14ac:dyDescent="0.25">
      <c r="B36" s="477" t="str">
        <f>IF(Intro!$G$29="English",O36,P36)</f>
        <v>Veuillez spécifier le pays d'origine ici :</v>
      </c>
      <c r="C36" s="478"/>
      <c r="D36" s="478"/>
      <c r="E36" s="474"/>
      <c r="F36" s="475"/>
      <c r="G36" s="475"/>
      <c r="H36" s="475"/>
      <c r="I36" s="476"/>
      <c r="J36" s="26"/>
      <c r="K36" s="26"/>
      <c r="L36" s="47"/>
      <c r="M36" s="9"/>
      <c r="O36" s="9" t="s">
        <v>815</v>
      </c>
      <c r="P36" s="9" t="s">
        <v>818</v>
      </c>
    </row>
    <row r="37" spans="1:16" x14ac:dyDescent="0.25">
      <c r="B37" s="79"/>
      <c r="C37" s="80"/>
      <c r="D37" s="80"/>
      <c r="E37" s="80"/>
      <c r="F37" s="80"/>
      <c r="G37" s="26"/>
      <c r="H37" s="26"/>
      <c r="I37" s="26"/>
      <c r="J37" s="26"/>
      <c r="K37" s="26"/>
      <c r="L37" s="16"/>
      <c r="M37" s="9"/>
    </row>
    <row r="38" spans="1:16" x14ac:dyDescent="0.25">
      <c r="B38" s="79"/>
      <c r="C38" s="80"/>
      <c r="D38" s="80"/>
      <c r="E38" s="80"/>
      <c r="F38" s="80"/>
      <c r="G38" s="113">
        <f>Variables!$B$6</f>
        <v>2023</v>
      </c>
      <c r="H38" s="113">
        <f>G38+1</f>
        <v>2024</v>
      </c>
      <c r="I38" s="113">
        <f>H38+1</f>
        <v>2025</v>
      </c>
      <c r="J38" s="26"/>
      <c r="K38" s="26"/>
      <c r="L38" s="50"/>
      <c r="M38" s="9"/>
      <c r="O38" s="17"/>
    </row>
    <row r="39" spans="1:16" s="10" customFormat="1" ht="14.25" customHeight="1" x14ac:dyDescent="0.25">
      <c r="A39" s="24"/>
      <c r="B39" s="479" t="str">
        <f>IF(Intro!$G$29="English",O39,P39)</f>
        <v>Importations au Canada</v>
      </c>
      <c r="C39" s="480"/>
      <c r="D39" s="480"/>
      <c r="E39" s="480"/>
      <c r="F39" s="480"/>
      <c r="G39" s="480"/>
      <c r="H39" s="480"/>
      <c r="I39" s="481"/>
      <c r="J39" s="26"/>
      <c r="K39" s="26"/>
      <c r="L39" s="50"/>
      <c r="O39" s="21" t="s">
        <v>143</v>
      </c>
      <c r="P39" s="10" t="s">
        <v>144</v>
      </c>
    </row>
    <row r="40" spans="1:16" ht="15" customHeight="1" x14ac:dyDescent="0.25">
      <c r="B40" s="297" t="str">
        <f>IF(Intro!$G$29="English",O40,P40)</f>
        <v>Importations</v>
      </c>
      <c r="C40" s="298"/>
      <c r="D40" s="482" t="str">
        <f>IF(Intro!$G$29="English",Variables!$B$23,Variables!$C$23)</f>
        <v>000 pi. ca.</v>
      </c>
      <c r="E40" s="482"/>
      <c r="F40" s="482"/>
      <c r="G40" s="81"/>
      <c r="H40" s="81"/>
      <c r="I40" s="81"/>
      <c r="J40" s="26"/>
      <c r="K40" s="26"/>
      <c r="L40" s="50"/>
      <c r="M40" s="9"/>
      <c r="O40" s="9" t="s">
        <v>51</v>
      </c>
      <c r="P40" s="9" t="s">
        <v>110</v>
      </c>
    </row>
    <row r="41" spans="1:16" ht="15" customHeight="1" x14ac:dyDescent="0.25">
      <c r="B41" s="297"/>
      <c r="C41" s="298"/>
      <c r="D41" s="482" t="str">
        <f>IF(Intro!G$29="English",O41,P41)</f>
        <v>valeur d'achat nette rendue (CAD)</v>
      </c>
      <c r="E41" s="482"/>
      <c r="F41" s="482"/>
      <c r="G41" s="81"/>
      <c r="H41" s="81"/>
      <c r="I41" s="81"/>
      <c r="J41" s="26"/>
      <c r="K41" s="26"/>
      <c r="L41" s="50"/>
      <c r="M41" s="9"/>
      <c r="O41" s="9" t="s">
        <v>227</v>
      </c>
      <c r="P41" s="9" t="s">
        <v>226</v>
      </c>
    </row>
    <row r="42" spans="1:16" ht="15" customHeight="1" x14ac:dyDescent="0.25">
      <c r="B42" s="297"/>
      <c r="C42" s="298"/>
      <c r="D42" s="482" t="str">
        <f>"$ / "&amp;IF(Intro!$G$29="English",Variables!$B$24,Variables!$C$24)</f>
        <v>$ / 000 pi. ca.</v>
      </c>
      <c r="E42" s="482"/>
      <c r="F42" s="482"/>
      <c r="G42" s="89" t="str">
        <f>IF(G40=0,"-",G41/G40)</f>
        <v>-</v>
      </c>
      <c r="H42" s="89" t="str">
        <f>IF(H40=0,"-",H41/H40)</f>
        <v>-</v>
      </c>
      <c r="I42" s="89" t="str">
        <f>IF(I40=0,"-",I41/I40)</f>
        <v>-</v>
      </c>
      <c r="J42" s="26"/>
      <c r="K42" s="26"/>
      <c r="L42" s="50"/>
      <c r="M42" s="9"/>
    </row>
    <row r="43" spans="1:16" s="10" customFormat="1" x14ac:dyDescent="0.25">
      <c r="A43" s="24"/>
      <c r="B43" s="483" t="str">
        <f>IF(Intro!$G$29="English",O43,P43)</f>
        <v>Ventes des importations au Canada</v>
      </c>
      <c r="C43" s="484"/>
      <c r="D43" s="484"/>
      <c r="E43" s="484"/>
      <c r="F43" s="484"/>
      <c r="G43" s="484"/>
      <c r="H43" s="484"/>
      <c r="I43" s="485"/>
      <c r="J43" s="26"/>
      <c r="K43" s="26"/>
      <c r="L43" s="50"/>
      <c r="O43" s="21" t="s">
        <v>343</v>
      </c>
      <c r="P43" s="10" t="s">
        <v>344</v>
      </c>
    </row>
    <row r="44" spans="1:16" ht="15" customHeight="1" x14ac:dyDescent="0.25">
      <c r="B44" s="297" t="str">
        <f>IF(Intro!$G$29="English",O43,P43)</f>
        <v>Ventes des importations au Canada</v>
      </c>
      <c r="C44" s="298"/>
      <c r="D44" s="482" t="str">
        <f>D40</f>
        <v>000 pi. ca.</v>
      </c>
      <c r="E44" s="482"/>
      <c r="F44" s="482"/>
      <c r="G44" s="81"/>
      <c r="H44" s="81"/>
      <c r="I44" s="81"/>
      <c r="J44" s="26"/>
      <c r="K44" s="26"/>
      <c r="L44" s="50"/>
      <c r="M44" s="9"/>
      <c r="O44" s="9" t="str">
        <f>"Sales to "&amp;Variables!$B$26&amp;" in Canada"</f>
        <v>Sales to  in Canada</v>
      </c>
      <c r="P44" s="9" t="str">
        <f>"Ventes aux "&amp;Variables!$C$26&amp;" au Canada"</f>
        <v>Ventes aux  au Canada</v>
      </c>
    </row>
    <row r="45" spans="1:16" ht="15" customHeight="1" x14ac:dyDescent="0.25">
      <c r="B45" s="297"/>
      <c r="C45" s="298"/>
      <c r="D45" s="482" t="str">
        <f>IF(Intro!G$29="English",O45,P45)</f>
        <v>valeur de vente nette rendue (CAD)</v>
      </c>
      <c r="E45" s="482"/>
      <c r="F45" s="482"/>
      <c r="G45" s="81"/>
      <c r="H45" s="81"/>
      <c r="I45" s="81"/>
      <c r="J45" s="26"/>
      <c r="K45" s="26"/>
      <c r="L45" s="50"/>
      <c r="M45" s="9"/>
      <c r="O45" s="9" t="s">
        <v>229</v>
      </c>
      <c r="P45" s="9" t="s">
        <v>228</v>
      </c>
    </row>
    <row r="46" spans="1:16" ht="15.75" customHeight="1" x14ac:dyDescent="0.25">
      <c r="B46" s="486"/>
      <c r="C46" s="360"/>
      <c r="D46" s="487" t="str">
        <f>D42</f>
        <v>$ / 000 pi. ca.</v>
      </c>
      <c r="E46" s="487"/>
      <c r="F46" s="487"/>
      <c r="G46" s="89" t="str">
        <f>IF(G44=0,"-",G45/G44)</f>
        <v>-</v>
      </c>
      <c r="H46" s="89" t="str">
        <f>IF(H44=0,"-",H45/H44)</f>
        <v>-</v>
      </c>
      <c r="I46" s="89" t="str">
        <f>IF(I44=0,"-",I45/I44)</f>
        <v>-</v>
      </c>
      <c r="J46" s="26"/>
      <c r="K46" s="26"/>
      <c r="L46" s="50"/>
      <c r="M46" s="9"/>
    </row>
    <row r="47" spans="1:16" x14ac:dyDescent="0.25">
      <c r="B47" s="51"/>
      <c r="C47" s="48"/>
      <c r="D47" s="48"/>
      <c r="E47" s="48"/>
      <c r="F47" s="48"/>
      <c r="G47" s="48"/>
      <c r="H47" s="48"/>
      <c r="I47" s="48"/>
      <c r="J47" s="48"/>
      <c r="K47" s="48"/>
      <c r="L47" s="49"/>
      <c r="M47" s="9"/>
    </row>
    <row r="48" spans="1:16" x14ac:dyDescent="0.25">
      <c r="B48" s="263" t="str">
        <f>IF(Intro!$G$29="English",O48,P48)</f>
        <v>PAYS 8</v>
      </c>
      <c r="C48" s="264"/>
      <c r="D48" s="264"/>
      <c r="E48" s="264"/>
      <c r="F48" s="264"/>
      <c r="G48" s="264"/>
      <c r="H48" s="264"/>
      <c r="I48" s="264"/>
      <c r="J48" s="264"/>
      <c r="K48" s="264"/>
      <c r="L48" s="265"/>
      <c r="M48" s="9"/>
      <c r="O48" s="69" t="s">
        <v>828</v>
      </c>
      <c r="P48" s="69" t="s">
        <v>829</v>
      </c>
    </row>
    <row r="49" spans="1:16" ht="15.75" x14ac:dyDescent="0.25">
      <c r="B49" s="477" t="str">
        <f>IF(Intro!$G$29="English",O49,P49)</f>
        <v>Veuillez spécifier le pays d'origine ici :</v>
      </c>
      <c r="C49" s="478"/>
      <c r="D49" s="478"/>
      <c r="E49" s="474"/>
      <c r="F49" s="475"/>
      <c r="G49" s="475"/>
      <c r="H49" s="475"/>
      <c r="I49" s="476"/>
      <c r="J49" s="26"/>
      <c r="K49" s="26"/>
      <c r="L49" s="47"/>
      <c r="M49" s="9"/>
      <c r="O49" s="9" t="s">
        <v>815</v>
      </c>
      <c r="P49" s="9" t="s">
        <v>818</v>
      </c>
    </row>
    <row r="50" spans="1:16" x14ac:dyDescent="0.25">
      <c r="B50" s="79"/>
      <c r="C50" s="80"/>
      <c r="D50" s="80"/>
      <c r="E50" s="80"/>
      <c r="F50" s="80"/>
      <c r="G50" s="26"/>
      <c r="H50" s="26"/>
      <c r="I50" s="26"/>
      <c r="J50" s="26"/>
      <c r="K50" s="26"/>
      <c r="L50" s="16"/>
      <c r="M50" s="9"/>
    </row>
    <row r="51" spans="1:16" x14ac:dyDescent="0.25">
      <c r="B51" s="79"/>
      <c r="C51" s="80"/>
      <c r="D51" s="80"/>
      <c r="E51" s="80"/>
      <c r="F51" s="80"/>
      <c r="G51" s="113">
        <f>Variables!$B$6</f>
        <v>2023</v>
      </c>
      <c r="H51" s="113">
        <f>G51+1</f>
        <v>2024</v>
      </c>
      <c r="I51" s="113">
        <f>H51+1</f>
        <v>2025</v>
      </c>
      <c r="J51" s="26"/>
      <c r="K51" s="26"/>
      <c r="L51" s="50"/>
      <c r="M51" s="9"/>
      <c r="O51" s="17"/>
    </row>
    <row r="52" spans="1:16" s="10" customFormat="1" ht="14.25" customHeight="1" x14ac:dyDescent="0.25">
      <c r="A52" s="24"/>
      <c r="B52" s="479" t="str">
        <f>IF(Intro!$G$29="English",O52,P52)</f>
        <v>Importations au Canada</v>
      </c>
      <c r="C52" s="480"/>
      <c r="D52" s="480"/>
      <c r="E52" s="480"/>
      <c r="F52" s="480"/>
      <c r="G52" s="480"/>
      <c r="H52" s="480"/>
      <c r="I52" s="481"/>
      <c r="J52" s="26"/>
      <c r="K52" s="26"/>
      <c r="L52" s="50"/>
      <c r="O52" s="21" t="s">
        <v>143</v>
      </c>
      <c r="P52" s="10" t="s">
        <v>144</v>
      </c>
    </row>
    <row r="53" spans="1:16" ht="15" customHeight="1" x14ac:dyDescent="0.25">
      <c r="B53" s="297" t="str">
        <f>IF(Intro!$G$29="English",O53,P53)</f>
        <v>Importations</v>
      </c>
      <c r="C53" s="298"/>
      <c r="D53" s="482" t="str">
        <f>IF(Intro!$G$29="English",Variables!$B$23,Variables!$C$23)</f>
        <v>000 pi. ca.</v>
      </c>
      <c r="E53" s="482"/>
      <c r="F53" s="482"/>
      <c r="G53" s="81"/>
      <c r="H53" s="81"/>
      <c r="I53" s="81"/>
      <c r="J53" s="26"/>
      <c r="K53" s="26"/>
      <c r="L53" s="50"/>
      <c r="M53" s="9"/>
      <c r="O53" s="9" t="s">
        <v>51</v>
      </c>
      <c r="P53" s="9" t="s">
        <v>110</v>
      </c>
    </row>
    <row r="54" spans="1:16" ht="15" customHeight="1" x14ac:dyDescent="0.25">
      <c r="B54" s="297"/>
      <c r="C54" s="298"/>
      <c r="D54" s="482" t="str">
        <f>IF(Intro!G$29="English",O54,P54)</f>
        <v>valeur d'achat nette rendue (CAD)</v>
      </c>
      <c r="E54" s="482"/>
      <c r="F54" s="482"/>
      <c r="G54" s="81"/>
      <c r="H54" s="81"/>
      <c r="I54" s="81"/>
      <c r="J54" s="26"/>
      <c r="K54" s="26"/>
      <c r="L54" s="50"/>
      <c r="M54" s="9"/>
      <c r="O54" s="9" t="s">
        <v>227</v>
      </c>
      <c r="P54" s="9" t="s">
        <v>226</v>
      </c>
    </row>
    <row r="55" spans="1:16" ht="15" customHeight="1" x14ac:dyDescent="0.25">
      <c r="B55" s="297"/>
      <c r="C55" s="298"/>
      <c r="D55" s="482" t="str">
        <f>"$ / "&amp;IF(Intro!$G$29="English",Variables!$B$24,Variables!$C$24)</f>
        <v>$ / 000 pi. ca.</v>
      </c>
      <c r="E55" s="482"/>
      <c r="F55" s="482"/>
      <c r="G55" s="89" t="str">
        <f>IF(G53=0,"-",G54/G53)</f>
        <v>-</v>
      </c>
      <c r="H55" s="89" t="str">
        <f>IF(H53=0,"-",H54/H53)</f>
        <v>-</v>
      </c>
      <c r="I55" s="89" t="str">
        <f>IF(I53=0,"-",I54/I53)</f>
        <v>-</v>
      </c>
      <c r="J55" s="26"/>
      <c r="K55" s="26"/>
      <c r="L55" s="50"/>
      <c r="M55" s="9"/>
    </row>
    <row r="56" spans="1:16" s="10" customFormat="1" x14ac:dyDescent="0.25">
      <c r="A56" s="24"/>
      <c r="B56" s="483" t="str">
        <f>IF(Intro!$G$29="English",O56,P56)</f>
        <v>Ventes des importations au Canada</v>
      </c>
      <c r="C56" s="484"/>
      <c r="D56" s="484"/>
      <c r="E56" s="484"/>
      <c r="F56" s="484"/>
      <c r="G56" s="484"/>
      <c r="H56" s="484"/>
      <c r="I56" s="485"/>
      <c r="J56" s="26"/>
      <c r="K56" s="26"/>
      <c r="L56" s="50"/>
      <c r="O56" s="21" t="s">
        <v>343</v>
      </c>
      <c r="P56" s="10" t="s">
        <v>344</v>
      </c>
    </row>
    <row r="57" spans="1:16" ht="15" customHeight="1" x14ac:dyDescent="0.25">
      <c r="B57" s="297" t="str">
        <f>IF(Intro!$G$29="English",O56,P56)</f>
        <v>Ventes des importations au Canada</v>
      </c>
      <c r="C57" s="298"/>
      <c r="D57" s="482" t="str">
        <f>D53</f>
        <v>000 pi. ca.</v>
      </c>
      <c r="E57" s="482"/>
      <c r="F57" s="482"/>
      <c r="G57" s="81"/>
      <c r="H57" s="81"/>
      <c r="I57" s="81"/>
      <c r="J57" s="26"/>
      <c r="K57" s="26"/>
      <c r="L57" s="50"/>
      <c r="M57" s="9"/>
      <c r="O57" s="9" t="str">
        <f>"Sales to "&amp;Variables!$B$26&amp;" in Canada"</f>
        <v>Sales to  in Canada</v>
      </c>
      <c r="P57" s="9" t="str">
        <f>"Ventes aux "&amp;Variables!$C$26&amp;" au Canada"</f>
        <v>Ventes aux  au Canada</v>
      </c>
    </row>
    <row r="58" spans="1:16" ht="15" customHeight="1" x14ac:dyDescent="0.25">
      <c r="B58" s="297"/>
      <c r="C58" s="298"/>
      <c r="D58" s="482" t="str">
        <f>IF(Intro!G$29="English",O58,P58)</f>
        <v>valeur de vente nette rendue (CAD)</v>
      </c>
      <c r="E58" s="482"/>
      <c r="F58" s="482"/>
      <c r="G58" s="81"/>
      <c r="H58" s="81"/>
      <c r="I58" s="81"/>
      <c r="J58" s="26"/>
      <c r="K58" s="26"/>
      <c r="L58" s="50"/>
      <c r="M58" s="9"/>
      <c r="O58" s="9" t="s">
        <v>229</v>
      </c>
      <c r="P58" s="9" t="s">
        <v>228</v>
      </c>
    </row>
    <row r="59" spans="1:16" ht="15.75" customHeight="1" x14ac:dyDescent="0.25">
      <c r="B59" s="486"/>
      <c r="C59" s="360"/>
      <c r="D59" s="487" t="str">
        <f>D55</f>
        <v>$ / 000 pi. ca.</v>
      </c>
      <c r="E59" s="487"/>
      <c r="F59" s="487"/>
      <c r="G59" s="89" t="str">
        <f>IF(G57=0,"-",G58/G57)</f>
        <v>-</v>
      </c>
      <c r="H59" s="89" t="str">
        <f>IF(H57=0,"-",H58/H57)</f>
        <v>-</v>
      </c>
      <c r="I59" s="89" t="str">
        <f>IF(I57=0,"-",I58/I57)</f>
        <v>-</v>
      </c>
      <c r="J59" s="26"/>
      <c r="K59" s="26"/>
      <c r="L59" s="50"/>
      <c r="M59" s="9"/>
    </row>
    <row r="60" spans="1:16" x14ac:dyDescent="0.25">
      <c r="B60" s="51"/>
      <c r="C60" s="48"/>
      <c r="D60" s="48"/>
      <c r="E60" s="48"/>
      <c r="F60" s="48"/>
      <c r="G60" s="48"/>
      <c r="H60" s="48"/>
      <c r="I60" s="48"/>
      <c r="J60" s="48"/>
      <c r="K60" s="48"/>
      <c r="L60" s="49"/>
      <c r="M60" s="9"/>
    </row>
    <row r="61" spans="1:16" x14ac:dyDescent="0.25">
      <c r="B61" s="263" t="str">
        <f>IF(Intro!$G$29="English",O61,P61)</f>
        <v>PAYS 9</v>
      </c>
      <c r="C61" s="264"/>
      <c r="D61" s="264"/>
      <c r="E61" s="264"/>
      <c r="F61" s="264"/>
      <c r="G61" s="264"/>
      <c r="H61" s="264"/>
      <c r="I61" s="264"/>
      <c r="J61" s="264"/>
      <c r="K61" s="264"/>
      <c r="L61" s="265"/>
      <c r="M61" s="9"/>
      <c r="O61" s="69" t="s">
        <v>830</v>
      </c>
      <c r="P61" s="69" t="s">
        <v>831</v>
      </c>
    </row>
    <row r="62" spans="1:16" ht="15.75" x14ac:dyDescent="0.25">
      <c r="B62" s="477" t="str">
        <f>IF(Intro!$G$29="English",O62,P62)</f>
        <v>Veuillez spécifier le pays d'origine ici :</v>
      </c>
      <c r="C62" s="478"/>
      <c r="D62" s="478"/>
      <c r="E62" s="474"/>
      <c r="F62" s="475"/>
      <c r="G62" s="475"/>
      <c r="H62" s="475"/>
      <c r="I62" s="476"/>
      <c r="J62" s="26"/>
      <c r="K62" s="26"/>
      <c r="L62" s="47"/>
      <c r="M62" s="9"/>
      <c r="O62" s="9" t="s">
        <v>815</v>
      </c>
      <c r="P62" s="9" t="s">
        <v>818</v>
      </c>
    </row>
    <row r="63" spans="1:16" x14ac:dyDescent="0.25">
      <c r="B63" s="79"/>
      <c r="C63" s="80"/>
      <c r="D63" s="80"/>
      <c r="E63" s="80"/>
      <c r="F63" s="80"/>
      <c r="G63" s="26"/>
      <c r="H63" s="26"/>
      <c r="I63" s="26"/>
      <c r="J63" s="26"/>
      <c r="K63" s="26"/>
      <c r="L63" s="16"/>
      <c r="M63" s="9"/>
    </row>
    <row r="64" spans="1:16" x14ac:dyDescent="0.25">
      <c r="B64" s="79"/>
      <c r="C64" s="80"/>
      <c r="D64" s="80"/>
      <c r="E64" s="80"/>
      <c r="F64" s="80"/>
      <c r="G64" s="113">
        <f>Variables!$B$6</f>
        <v>2023</v>
      </c>
      <c r="H64" s="113">
        <f>G64+1</f>
        <v>2024</v>
      </c>
      <c r="I64" s="113">
        <f>H64+1</f>
        <v>2025</v>
      </c>
      <c r="J64" s="26"/>
      <c r="K64" s="26"/>
      <c r="L64" s="50"/>
      <c r="M64" s="9"/>
      <c r="O64" s="17"/>
    </row>
    <row r="65" spans="1:16" s="10" customFormat="1" ht="14.25" customHeight="1" x14ac:dyDescent="0.25">
      <c r="A65" s="24"/>
      <c r="B65" s="479" t="str">
        <f>IF(Intro!$G$29="English",O65,P65)</f>
        <v>Importations au Canada</v>
      </c>
      <c r="C65" s="480"/>
      <c r="D65" s="480"/>
      <c r="E65" s="480"/>
      <c r="F65" s="480"/>
      <c r="G65" s="480"/>
      <c r="H65" s="480"/>
      <c r="I65" s="481"/>
      <c r="J65" s="26"/>
      <c r="K65" s="26"/>
      <c r="L65" s="50"/>
      <c r="O65" s="21" t="s">
        <v>143</v>
      </c>
      <c r="P65" s="10" t="s">
        <v>144</v>
      </c>
    </row>
    <row r="66" spans="1:16" ht="15" customHeight="1" x14ac:dyDescent="0.25">
      <c r="B66" s="297" t="str">
        <f>IF(Intro!$G$29="English",O66,P66)</f>
        <v>Importations</v>
      </c>
      <c r="C66" s="298"/>
      <c r="D66" s="482" t="str">
        <f>IF(Intro!$G$29="English",Variables!$B$23,Variables!$C$23)</f>
        <v>000 pi. ca.</v>
      </c>
      <c r="E66" s="482"/>
      <c r="F66" s="482"/>
      <c r="G66" s="81"/>
      <c r="H66" s="81"/>
      <c r="I66" s="81"/>
      <c r="J66" s="26"/>
      <c r="K66" s="26"/>
      <c r="L66" s="50"/>
      <c r="M66" s="9"/>
      <c r="O66" s="9" t="s">
        <v>51</v>
      </c>
      <c r="P66" s="9" t="s">
        <v>110</v>
      </c>
    </row>
    <row r="67" spans="1:16" ht="15" customHeight="1" x14ac:dyDescent="0.25">
      <c r="B67" s="297"/>
      <c r="C67" s="298"/>
      <c r="D67" s="482" t="str">
        <f>IF(Intro!G$29="English",O67,P67)</f>
        <v>valeur d'achat nette rendue (CAD)</v>
      </c>
      <c r="E67" s="482"/>
      <c r="F67" s="482"/>
      <c r="G67" s="81"/>
      <c r="H67" s="81"/>
      <c r="I67" s="81"/>
      <c r="J67" s="26"/>
      <c r="K67" s="26"/>
      <c r="L67" s="50"/>
      <c r="M67" s="9"/>
      <c r="O67" s="9" t="s">
        <v>227</v>
      </c>
      <c r="P67" s="9" t="s">
        <v>226</v>
      </c>
    </row>
    <row r="68" spans="1:16" ht="15" customHeight="1" x14ac:dyDescent="0.25">
      <c r="B68" s="297"/>
      <c r="C68" s="298"/>
      <c r="D68" s="482" t="str">
        <f>"$ / "&amp;IF(Intro!$G$29="English",Variables!$B$24,Variables!$C$24)</f>
        <v>$ / 000 pi. ca.</v>
      </c>
      <c r="E68" s="482"/>
      <c r="F68" s="482"/>
      <c r="G68" s="89" t="str">
        <f>IF(G66=0,"-",G67/G66)</f>
        <v>-</v>
      </c>
      <c r="H68" s="89" t="str">
        <f>IF(H66=0,"-",H67/H66)</f>
        <v>-</v>
      </c>
      <c r="I68" s="89" t="str">
        <f>IF(I66=0,"-",I67/I66)</f>
        <v>-</v>
      </c>
      <c r="J68" s="26"/>
      <c r="K68" s="26"/>
      <c r="L68" s="50"/>
      <c r="M68" s="9"/>
    </row>
    <row r="69" spans="1:16" s="10" customFormat="1" x14ac:dyDescent="0.25">
      <c r="A69" s="24"/>
      <c r="B69" s="483" t="str">
        <f>IF(Intro!$G$29="English",O69,P69)</f>
        <v>Ventes des importations au Canada</v>
      </c>
      <c r="C69" s="484"/>
      <c r="D69" s="484"/>
      <c r="E69" s="484"/>
      <c r="F69" s="484"/>
      <c r="G69" s="484"/>
      <c r="H69" s="484"/>
      <c r="I69" s="485"/>
      <c r="J69" s="26"/>
      <c r="K69" s="26"/>
      <c r="L69" s="50"/>
      <c r="O69" s="21" t="s">
        <v>343</v>
      </c>
      <c r="P69" s="10" t="s">
        <v>344</v>
      </c>
    </row>
    <row r="70" spans="1:16" ht="15" customHeight="1" x14ac:dyDescent="0.25">
      <c r="B70" s="297" t="str">
        <f>IF(Intro!$G$29="English",O69,P69)</f>
        <v>Ventes des importations au Canada</v>
      </c>
      <c r="C70" s="298"/>
      <c r="D70" s="482" t="str">
        <f>D66</f>
        <v>000 pi. ca.</v>
      </c>
      <c r="E70" s="482"/>
      <c r="F70" s="482"/>
      <c r="G70" s="81"/>
      <c r="H70" s="81"/>
      <c r="I70" s="81"/>
      <c r="J70" s="26"/>
      <c r="K70" s="26"/>
      <c r="L70" s="50"/>
      <c r="M70" s="9"/>
      <c r="O70" s="9" t="str">
        <f>"Sales to "&amp;Variables!$B$26&amp;" in Canada"</f>
        <v>Sales to  in Canada</v>
      </c>
      <c r="P70" s="9" t="str">
        <f>"Ventes aux "&amp;Variables!$C$26&amp;" au Canada"</f>
        <v>Ventes aux  au Canada</v>
      </c>
    </row>
    <row r="71" spans="1:16" ht="15" customHeight="1" x14ac:dyDescent="0.25">
      <c r="B71" s="297"/>
      <c r="C71" s="298"/>
      <c r="D71" s="482" t="str">
        <f>IF(Intro!G$29="English",O71,P71)</f>
        <v>valeur de vente nette rendue (CAD)</v>
      </c>
      <c r="E71" s="482"/>
      <c r="F71" s="482"/>
      <c r="G71" s="81"/>
      <c r="H71" s="81"/>
      <c r="I71" s="81"/>
      <c r="J71" s="26"/>
      <c r="K71" s="26"/>
      <c r="L71" s="50"/>
      <c r="M71" s="9"/>
      <c r="O71" s="9" t="s">
        <v>229</v>
      </c>
      <c r="P71" s="9" t="s">
        <v>228</v>
      </c>
    </row>
    <row r="72" spans="1:16" ht="15.75" customHeight="1" x14ac:dyDescent="0.25">
      <c r="B72" s="486"/>
      <c r="C72" s="360"/>
      <c r="D72" s="487" t="str">
        <f>D68</f>
        <v>$ / 000 pi. ca.</v>
      </c>
      <c r="E72" s="487"/>
      <c r="F72" s="487"/>
      <c r="G72" s="89" t="str">
        <f>IF(G70=0,"-",G71/G70)</f>
        <v>-</v>
      </c>
      <c r="H72" s="89" t="str">
        <f>IF(H70=0,"-",H71/H70)</f>
        <v>-</v>
      </c>
      <c r="I72" s="89" t="str">
        <f>IF(I70=0,"-",I71/I70)</f>
        <v>-</v>
      </c>
      <c r="J72" s="26"/>
      <c r="K72" s="26"/>
      <c r="L72" s="50"/>
      <c r="M72" s="9"/>
    </row>
    <row r="73" spans="1:16" x14ac:dyDescent="0.25">
      <c r="B73" s="51"/>
      <c r="C73" s="48"/>
      <c r="D73" s="48"/>
      <c r="E73" s="48"/>
      <c r="F73" s="48"/>
      <c r="G73" s="48"/>
      <c r="H73" s="48"/>
      <c r="I73" s="48"/>
      <c r="J73" s="48"/>
      <c r="K73" s="48"/>
      <c r="L73" s="49"/>
      <c r="M73" s="9"/>
    </row>
    <row r="74" spans="1:16" x14ac:dyDescent="0.25">
      <c r="B74" s="263" t="str">
        <f>IF(Intro!$G$29="English",O74,P74)</f>
        <v>PAYS 10</v>
      </c>
      <c r="C74" s="264"/>
      <c r="D74" s="264"/>
      <c r="E74" s="264"/>
      <c r="F74" s="264"/>
      <c r="G74" s="264"/>
      <c r="H74" s="264"/>
      <c r="I74" s="264"/>
      <c r="J74" s="264"/>
      <c r="K74" s="264"/>
      <c r="L74" s="265"/>
      <c r="M74" s="9"/>
      <c r="O74" s="69" t="s">
        <v>832</v>
      </c>
      <c r="P74" s="69" t="s">
        <v>833</v>
      </c>
    </row>
    <row r="75" spans="1:16" ht="15.75" x14ac:dyDescent="0.25">
      <c r="B75" s="477" t="str">
        <f>IF(Intro!$G$29="English",O75,P75)</f>
        <v>Veuillez spécifier le pays d'origine ici :</v>
      </c>
      <c r="C75" s="478"/>
      <c r="D75" s="478"/>
      <c r="E75" s="474"/>
      <c r="F75" s="475"/>
      <c r="G75" s="475"/>
      <c r="H75" s="475"/>
      <c r="I75" s="476"/>
      <c r="J75" s="26"/>
      <c r="K75" s="26"/>
      <c r="L75" s="47"/>
      <c r="M75" s="9"/>
      <c r="O75" s="9" t="s">
        <v>815</v>
      </c>
      <c r="P75" s="9" t="s">
        <v>818</v>
      </c>
    </row>
    <row r="76" spans="1:16" x14ac:dyDescent="0.25">
      <c r="B76" s="79"/>
      <c r="C76" s="80"/>
      <c r="D76" s="80"/>
      <c r="E76" s="80"/>
      <c r="F76" s="80"/>
      <c r="G76" s="26"/>
      <c r="H76" s="26"/>
      <c r="I76" s="26"/>
      <c r="J76" s="26"/>
      <c r="K76" s="26"/>
      <c r="L76" s="16"/>
      <c r="M76" s="9"/>
    </row>
    <row r="77" spans="1:16" x14ac:dyDescent="0.25">
      <c r="B77" s="79"/>
      <c r="C77" s="80"/>
      <c r="D77" s="80"/>
      <c r="E77" s="80"/>
      <c r="F77" s="80"/>
      <c r="G77" s="113">
        <f>Variables!$B$6</f>
        <v>2023</v>
      </c>
      <c r="H77" s="113">
        <f>G77+1</f>
        <v>2024</v>
      </c>
      <c r="I77" s="113">
        <f>H77+1</f>
        <v>2025</v>
      </c>
      <c r="J77" s="26"/>
      <c r="K77" s="26"/>
      <c r="L77" s="50"/>
      <c r="M77" s="9"/>
      <c r="O77" s="17"/>
    </row>
    <row r="78" spans="1:16" s="10" customFormat="1" ht="14.25" customHeight="1" x14ac:dyDescent="0.25">
      <c r="A78" s="24"/>
      <c r="B78" s="479" t="str">
        <f>IF(Intro!$G$29="English",O78,P78)</f>
        <v>Importations au Canada</v>
      </c>
      <c r="C78" s="480"/>
      <c r="D78" s="480"/>
      <c r="E78" s="480"/>
      <c r="F78" s="480"/>
      <c r="G78" s="480"/>
      <c r="H78" s="480"/>
      <c r="I78" s="481"/>
      <c r="J78" s="26"/>
      <c r="K78" s="26"/>
      <c r="L78" s="50"/>
      <c r="O78" s="21" t="s">
        <v>143</v>
      </c>
      <c r="P78" s="10" t="s">
        <v>144</v>
      </c>
    </row>
    <row r="79" spans="1:16" ht="15" customHeight="1" x14ac:dyDescent="0.25">
      <c r="B79" s="297" t="str">
        <f>IF(Intro!$G$29="English",O79,P79)</f>
        <v>Importations</v>
      </c>
      <c r="C79" s="298"/>
      <c r="D79" s="482" t="str">
        <f>IF(Intro!$G$29="English",Variables!$B$23,Variables!$C$23)</f>
        <v>000 pi. ca.</v>
      </c>
      <c r="E79" s="482"/>
      <c r="F79" s="482"/>
      <c r="G79" s="81"/>
      <c r="H79" s="81"/>
      <c r="I79" s="81"/>
      <c r="J79" s="26"/>
      <c r="K79" s="26"/>
      <c r="L79" s="50"/>
      <c r="M79" s="9"/>
      <c r="O79" s="9" t="s">
        <v>51</v>
      </c>
      <c r="P79" s="9" t="s">
        <v>110</v>
      </c>
    </row>
    <row r="80" spans="1:16" ht="15" customHeight="1" x14ac:dyDescent="0.25">
      <c r="B80" s="297"/>
      <c r="C80" s="298"/>
      <c r="D80" s="482" t="str">
        <f>IF(Intro!G$29="English",O80,P80)</f>
        <v>valeur d'achat nette rendue (CAD)</v>
      </c>
      <c r="E80" s="482"/>
      <c r="F80" s="482"/>
      <c r="G80" s="81"/>
      <c r="H80" s="81"/>
      <c r="I80" s="81"/>
      <c r="J80" s="26"/>
      <c r="K80" s="26"/>
      <c r="L80" s="50"/>
      <c r="M80" s="9"/>
      <c r="O80" s="9" t="s">
        <v>227</v>
      </c>
      <c r="P80" s="9" t="s">
        <v>226</v>
      </c>
    </row>
    <row r="81" spans="1:16" ht="15" customHeight="1" x14ac:dyDescent="0.25">
      <c r="B81" s="297"/>
      <c r="C81" s="298"/>
      <c r="D81" s="482" t="str">
        <f>"$ / "&amp;IF(Intro!$G$29="English",Variables!$B$24,Variables!$C$24)</f>
        <v>$ / 000 pi. ca.</v>
      </c>
      <c r="E81" s="482"/>
      <c r="F81" s="482"/>
      <c r="G81" s="89" t="str">
        <f>IF(G79=0,"-",G80/G79)</f>
        <v>-</v>
      </c>
      <c r="H81" s="89" t="str">
        <f>IF(H79=0,"-",H80/H79)</f>
        <v>-</v>
      </c>
      <c r="I81" s="89" t="str">
        <f>IF(I79=0,"-",I80/I79)</f>
        <v>-</v>
      </c>
      <c r="J81" s="26"/>
      <c r="K81" s="26"/>
      <c r="L81" s="50"/>
      <c r="M81" s="9"/>
    </row>
    <row r="82" spans="1:16" s="10" customFormat="1" x14ac:dyDescent="0.25">
      <c r="A82" s="24"/>
      <c r="B82" s="483" t="str">
        <f>IF(Intro!$G$29="English",O82,P82)</f>
        <v>Ventes des importations au Canada</v>
      </c>
      <c r="C82" s="484"/>
      <c r="D82" s="484"/>
      <c r="E82" s="484"/>
      <c r="F82" s="484"/>
      <c r="G82" s="484"/>
      <c r="H82" s="484"/>
      <c r="I82" s="485"/>
      <c r="J82" s="26"/>
      <c r="K82" s="26"/>
      <c r="L82" s="50"/>
      <c r="O82" s="21" t="s">
        <v>343</v>
      </c>
      <c r="P82" s="10" t="s">
        <v>344</v>
      </c>
    </row>
    <row r="83" spans="1:16" ht="15" customHeight="1" x14ac:dyDescent="0.25">
      <c r="B83" s="297" t="str">
        <f>IF(Intro!$G$29="English",O82,P82)</f>
        <v>Ventes des importations au Canada</v>
      </c>
      <c r="C83" s="298"/>
      <c r="D83" s="482" t="str">
        <f>D79</f>
        <v>000 pi. ca.</v>
      </c>
      <c r="E83" s="482"/>
      <c r="F83" s="482"/>
      <c r="G83" s="81"/>
      <c r="H83" s="81"/>
      <c r="I83" s="81"/>
      <c r="J83" s="26"/>
      <c r="K83" s="26"/>
      <c r="L83" s="50"/>
      <c r="M83" s="9"/>
      <c r="O83" s="9" t="str">
        <f>"Sales to "&amp;Variables!$B$26&amp;" in Canada"</f>
        <v>Sales to  in Canada</v>
      </c>
      <c r="P83" s="9" t="str">
        <f>"Ventes aux "&amp;Variables!$C$26&amp;" au Canada"</f>
        <v>Ventes aux  au Canada</v>
      </c>
    </row>
    <row r="84" spans="1:16" ht="15" customHeight="1" x14ac:dyDescent="0.25">
      <c r="B84" s="297"/>
      <c r="C84" s="298"/>
      <c r="D84" s="482" t="str">
        <f>IF(Intro!G$29="English",O84,P84)</f>
        <v>valeur de vente nette rendue (CAD)</v>
      </c>
      <c r="E84" s="482"/>
      <c r="F84" s="482"/>
      <c r="G84" s="81"/>
      <c r="H84" s="81"/>
      <c r="I84" s="81"/>
      <c r="J84" s="26"/>
      <c r="K84" s="26"/>
      <c r="L84" s="50"/>
      <c r="M84" s="9"/>
      <c r="O84" s="9" t="s">
        <v>229</v>
      </c>
      <c r="P84" s="9" t="s">
        <v>228</v>
      </c>
    </row>
    <row r="85" spans="1:16" ht="15.75" customHeight="1" x14ac:dyDescent="0.25">
      <c r="B85" s="486"/>
      <c r="C85" s="360"/>
      <c r="D85" s="487" t="str">
        <f>D81</f>
        <v>$ / 000 pi. ca.</v>
      </c>
      <c r="E85" s="487"/>
      <c r="F85" s="487"/>
      <c r="G85" s="89" t="str">
        <f>IF(G83=0,"-",G84/G83)</f>
        <v>-</v>
      </c>
      <c r="H85" s="89" t="str">
        <f>IF(H83=0,"-",H84/H83)</f>
        <v>-</v>
      </c>
      <c r="I85" s="89" t="str">
        <f>IF(I83=0,"-",I84/I83)</f>
        <v>-</v>
      </c>
      <c r="J85" s="26"/>
      <c r="K85" s="26"/>
      <c r="L85" s="50"/>
      <c r="M85" s="9"/>
    </row>
    <row r="86" spans="1:16" x14ac:dyDescent="0.25">
      <c r="B86" s="51"/>
      <c r="C86" s="48"/>
      <c r="D86" s="48"/>
      <c r="E86" s="48"/>
      <c r="F86" s="48"/>
      <c r="G86" s="48"/>
      <c r="H86" s="48"/>
      <c r="I86" s="48"/>
      <c r="J86" s="48"/>
      <c r="K86" s="48"/>
      <c r="L86" s="49"/>
      <c r="M86" s="9"/>
    </row>
  </sheetData>
  <sheetProtection algorithmName="SHA-512" hashValue="OBWu2/b6IQdvZ0fbyKxppDhXSR4LFYuidqLVtusdkcstUnwplMu6yYUFzF7oO9sJGSeiN3e518GkXOPpylUvZg==" saltValue="mOmGbkvPIXOzXcHnANL5bA==" spinCount="100000" sheet="1" objects="1" scenarios="1" selectLockedCells="1"/>
  <mergeCells count="81">
    <mergeCell ref="B10:L11"/>
    <mergeCell ref="B4:L4"/>
    <mergeCell ref="B5:L5"/>
    <mergeCell ref="B6:L6"/>
    <mergeCell ref="B8:L8"/>
    <mergeCell ref="B9:L9"/>
    <mergeCell ref="B18:L18"/>
    <mergeCell ref="B12:L12"/>
    <mergeCell ref="B13:L13"/>
    <mergeCell ref="B14:L14"/>
    <mergeCell ref="B15:L15"/>
    <mergeCell ref="B16:L16"/>
    <mergeCell ref="B17:L17"/>
    <mergeCell ref="B30:I30"/>
    <mergeCell ref="B19:L19"/>
    <mergeCell ref="B20:L20"/>
    <mergeCell ref="B21:F21"/>
    <mergeCell ref="B22:L22"/>
    <mergeCell ref="B23:D23"/>
    <mergeCell ref="E23:I23"/>
    <mergeCell ref="B26:I26"/>
    <mergeCell ref="B27:C29"/>
    <mergeCell ref="D27:F27"/>
    <mergeCell ref="D28:F28"/>
    <mergeCell ref="D29:F29"/>
    <mergeCell ref="B43:I43"/>
    <mergeCell ref="B35:L35"/>
    <mergeCell ref="B36:D36"/>
    <mergeCell ref="E36:I36"/>
    <mergeCell ref="B31:C33"/>
    <mergeCell ref="D31:F31"/>
    <mergeCell ref="D32:F32"/>
    <mergeCell ref="D33:F33"/>
    <mergeCell ref="B39:I39"/>
    <mergeCell ref="B40:C42"/>
    <mergeCell ref="D40:F40"/>
    <mergeCell ref="D41:F41"/>
    <mergeCell ref="D42:F42"/>
    <mergeCell ref="B56:I56"/>
    <mergeCell ref="B48:L48"/>
    <mergeCell ref="B49:D49"/>
    <mergeCell ref="E49:I49"/>
    <mergeCell ref="B44:C46"/>
    <mergeCell ref="D44:F44"/>
    <mergeCell ref="D45:F45"/>
    <mergeCell ref="D46:F46"/>
    <mergeCell ref="B52:I52"/>
    <mergeCell ref="B53:C55"/>
    <mergeCell ref="D53:F53"/>
    <mergeCell ref="D54:F54"/>
    <mergeCell ref="D55:F55"/>
    <mergeCell ref="B69:I69"/>
    <mergeCell ref="B61:L61"/>
    <mergeCell ref="B62:D62"/>
    <mergeCell ref="E62:I62"/>
    <mergeCell ref="B57:C59"/>
    <mergeCell ref="D57:F57"/>
    <mergeCell ref="D58:F58"/>
    <mergeCell ref="D59:F59"/>
    <mergeCell ref="B65:I65"/>
    <mergeCell ref="B66:C68"/>
    <mergeCell ref="D66:F66"/>
    <mergeCell ref="D67:F67"/>
    <mergeCell ref="D68:F68"/>
    <mergeCell ref="B74:L74"/>
    <mergeCell ref="B75:D75"/>
    <mergeCell ref="E75:I75"/>
    <mergeCell ref="B70:C72"/>
    <mergeCell ref="D70:F70"/>
    <mergeCell ref="D71:F71"/>
    <mergeCell ref="D72:F72"/>
    <mergeCell ref="B83:C85"/>
    <mergeCell ref="D83:F83"/>
    <mergeCell ref="D84:F84"/>
    <mergeCell ref="D85:F85"/>
    <mergeCell ref="B78:I78"/>
    <mergeCell ref="B79:C81"/>
    <mergeCell ref="D79:F79"/>
    <mergeCell ref="D80:F80"/>
    <mergeCell ref="D81:F81"/>
    <mergeCell ref="B82:I82"/>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1" xr:uid="{C3975C6D-3F4B-40DD-9743-A2829934E75C}">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3:I33 G29:I29 G46:I46 G42:I42 G59:I59 G55:I55 G72:I72 G68:I68 G85:I85 G81:I81" xr:uid="{B956156F-32A2-49F0-BC76-28155D213165}">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I28 G31:I32 G40:I41 G44:I45 G53:I54 G57:I58 G66:I67 G70:I71 G79:I80 G83:I84" xr:uid="{280DDA4C-D3DA-45F1-9E5A-245F5FB3E148}">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3"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457F3C1-CF44-4331-9248-9585C770F3D9}">
          <x14:formula1>
            <xm:f>Variables!$D$80:$D$327</xm:f>
          </x14:formula1>
          <xm:sqref>E62 E75 E49 E36 E23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26</vt:i4>
      </vt:variant>
    </vt:vector>
  </HeadingPairs>
  <TitlesOfParts>
    <vt:vector size="44" baseType="lpstr">
      <vt:lpstr>Variables</vt:lpstr>
      <vt:lpstr>Intro</vt:lpstr>
      <vt:lpstr>Info</vt:lpstr>
      <vt:lpstr>Public</vt:lpstr>
      <vt:lpstr>AddPub</vt:lpstr>
      <vt:lpstr>Pro</vt:lpstr>
      <vt:lpstr>Begin</vt:lpstr>
      <vt:lpstr>Country-Pays 1-5</vt:lpstr>
      <vt:lpstr>Country-Pays 6-10</vt:lpstr>
      <vt:lpstr>Country-Pays 11-15</vt:lpstr>
      <vt:lpstr>Country-Pays 16-20</vt:lpstr>
      <vt:lpstr>Country-Pays 21-25</vt:lpstr>
      <vt:lpstr>End</vt:lpstr>
      <vt:lpstr>Export</vt:lpstr>
      <vt:lpstr>AddPro</vt:lpstr>
      <vt:lpstr>Confirm</vt:lpstr>
      <vt:lpstr>DBFirm</vt:lpstr>
      <vt:lpstr>DBSales</vt:lpstr>
      <vt:lpstr>AddPro!Print_Area</vt:lpstr>
      <vt:lpstr>AddPub!Print_Area</vt:lpstr>
      <vt:lpstr>Confirm!Print_Area</vt:lpstr>
      <vt:lpstr>'Country-Pays 11-15'!Print_Area</vt:lpstr>
      <vt:lpstr>'Country-Pays 1-5'!Print_Area</vt:lpstr>
      <vt:lpstr>'Country-Pays 16-20'!Print_Area</vt:lpstr>
      <vt:lpstr>'Country-Pays 21-25'!Print_Area</vt:lpstr>
      <vt:lpstr>'Country-Pays 6-10'!Print_Area</vt:lpstr>
      <vt:lpstr>Export!Print_Area</vt:lpstr>
      <vt:lpstr>Info!Print_Area</vt:lpstr>
      <vt:lpstr>Intro!Print_Area</vt:lpstr>
      <vt:lpstr>Pro!Print_Area</vt:lpstr>
      <vt:lpstr>Public!Print_Area</vt:lpstr>
      <vt:lpstr>AddPro!Print_Titles</vt:lpstr>
      <vt:lpstr>AddPub!Print_Titles</vt:lpstr>
      <vt:lpstr>Confirm!Print_Titles</vt:lpstr>
      <vt:lpstr>'Country-Pays 11-15'!Print_Titles</vt:lpstr>
      <vt:lpstr>'Country-Pays 1-5'!Print_Titles</vt:lpstr>
      <vt:lpstr>'Country-Pays 16-20'!Print_Titles</vt:lpstr>
      <vt:lpstr>'Country-Pays 21-25'!Print_Titles</vt:lpstr>
      <vt:lpstr>'Country-Pays 6-10'!Print_Titles</vt:lpstr>
      <vt:lpstr>Export!Print_Titles</vt:lpstr>
      <vt:lpstr>Info!Print_Titles</vt:lpstr>
      <vt:lpstr>Intro!Print_Titles</vt:lpstr>
      <vt:lpstr>Pro!Print_Titles</vt:lpstr>
      <vt:lpstr>Public!Print_Titles</vt:lpstr>
    </vt:vector>
  </TitlesOfParts>
  <Company>ATSSC-SCDATA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 Joseph</dc:creator>
  <cp:lastModifiedBy>Campbell, Rebecca</cp:lastModifiedBy>
  <cp:lastPrinted>2026-05-14T16:39:44Z</cp:lastPrinted>
  <dcterms:created xsi:type="dcterms:W3CDTF">2021-02-04T13:13:50Z</dcterms:created>
  <dcterms:modified xsi:type="dcterms:W3CDTF">2026-09-08T16:48:13Z</dcterms:modified>
</cp:coreProperties>
</file>